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0" yWindow="0" windowWidth="28800" windowHeight="16460" tabRatio="759" activeTab="1"/>
  </bookViews>
  <sheets>
    <sheet name="Women's Leaders" sheetId="4" r:id="rId1"/>
    <sheet name="Men's Leaders" sheetId="3" r:id="rId2"/>
    <sheet name="Falkirk Parkrun" sheetId="2" r:id="rId3"/>
    <sheet name="Ed Parkrun" sheetId="1" r:id="rId4"/>
    <sheet name="Marathon" sheetId="8" r:id="rId5"/>
    <sheet name="National Road Relays - Womens" sheetId="6" r:id="rId6"/>
    <sheet name="NRR - Mens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1" i="4"/>
  <c r="C11" i="4"/>
  <c r="D12" i="4"/>
  <c r="C12" i="4"/>
  <c r="D28" i="3"/>
  <c r="C28" i="3"/>
  <c r="D3" i="3"/>
  <c r="C3" i="3"/>
  <c r="D18" i="3"/>
  <c r="C18" i="3"/>
  <c r="D11" i="3"/>
  <c r="C11" i="3"/>
  <c r="D19" i="3"/>
  <c r="C19" i="3"/>
  <c r="D9" i="3"/>
  <c r="C9" i="3"/>
  <c r="D22" i="3"/>
  <c r="C22" i="3"/>
  <c r="D16" i="3"/>
  <c r="C16" i="3"/>
  <c r="D25" i="3"/>
  <c r="C25" i="3"/>
  <c r="D26" i="3"/>
  <c r="C26" i="3"/>
  <c r="D27" i="3"/>
  <c r="C27" i="3"/>
  <c r="D13" i="3"/>
  <c r="C13" i="3"/>
  <c r="D29" i="3"/>
  <c r="D30" i="3"/>
  <c r="D31" i="3"/>
  <c r="D32" i="3"/>
  <c r="D33" i="3"/>
  <c r="D34" i="3"/>
  <c r="D35" i="3"/>
  <c r="D36" i="3"/>
  <c r="D37" i="3"/>
  <c r="F10" i="7"/>
  <c r="F12" i="7"/>
  <c r="D4" i="4"/>
  <c r="C4" i="4"/>
  <c r="D13" i="4"/>
  <c r="C13" i="4"/>
  <c r="F10" i="6"/>
  <c r="F12" i="6"/>
  <c r="F14" i="6"/>
  <c r="F18" i="6"/>
  <c r="F16" i="6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6" i="4"/>
  <c r="C6" i="4"/>
  <c r="D15" i="4"/>
  <c r="C15" i="4"/>
  <c r="D17" i="4"/>
  <c r="C40" i="1"/>
  <c r="C20" i="1"/>
  <c r="D9" i="4"/>
  <c r="C9" i="4"/>
  <c r="C5" i="1"/>
  <c r="C18" i="1"/>
  <c r="C16" i="1"/>
  <c r="C15" i="1"/>
  <c r="C13" i="1"/>
  <c r="C26" i="1"/>
  <c r="D14" i="8"/>
  <c r="D2" i="4"/>
  <c r="C2" i="4"/>
  <c r="D16" i="4"/>
  <c r="D18" i="4"/>
  <c r="D7" i="3"/>
  <c r="C7" i="3"/>
  <c r="D24" i="3"/>
  <c r="C24" i="3"/>
  <c r="D4" i="8"/>
  <c r="D12" i="3"/>
  <c r="C12" i="3"/>
  <c r="D14" i="4"/>
  <c r="D6" i="3"/>
  <c r="D7" i="4"/>
  <c r="C7" i="4"/>
  <c r="D3" i="4"/>
  <c r="D10" i="4"/>
  <c r="D19" i="4"/>
  <c r="D8" i="4"/>
  <c r="D20" i="4"/>
  <c r="D5" i="4"/>
  <c r="C14" i="4"/>
  <c r="C10" i="4"/>
  <c r="C8" i="4"/>
  <c r="C5" i="4"/>
  <c r="D14" i="3"/>
  <c r="C14" i="3"/>
  <c r="D15" i="3"/>
  <c r="C15" i="3"/>
  <c r="D2" i="3"/>
  <c r="C2" i="3"/>
  <c r="D4" i="3"/>
  <c r="C4" i="3"/>
  <c r="D5" i="3"/>
  <c r="C5" i="3"/>
  <c r="D17" i="3"/>
  <c r="C17" i="3"/>
  <c r="F20" i="7"/>
  <c r="F15" i="7"/>
  <c r="F17" i="7"/>
  <c r="F13" i="7"/>
  <c r="D13" i="8"/>
  <c r="D3" i="8"/>
  <c r="C33" i="1"/>
  <c r="C34" i="1"/>
  <c r="C36" i="1"/>
  <c r="C38" i="1"/>
  <c r="C39" i="1"/>
  <c r="C37" i="1"/>
  <c r="C31" i="1"/>
  <c r="C35" i="1"/>
  <c r="C32" i="1"/>
  <c r="C3" i="1"/>
  <c r="C21" i="1"/>
  <c r="C11" i="1"/>
  <c r="C2" i="1"/>
  <c r="C24" i="1"/>
  <c r="C8" i="1"/>
  <c r="C6" i="1"/>
  <c r="C7" i="1"/>
  <c r="C9" i="1"/>
  <c r="C14" i="1"/>
  <c r="C12" i="1"/>
  <c r="C17" i="1"/>
  <c r="C19" i="1"/>
  <c r="C23" i="1"/>
  <c r="C22" i="1"/>
  <c r="C25" i="1"/>
  <c r="C10" i="1"/>
  <c r="C27" i="1"/>
  <c r="C4" i="1"/>
  <c r="C34" i="2"/>
  <c r="C32" i="2"/>
  <c r="C33" i="2"/>
  <c r="C37" i="2"/>
  <c r="C36" i="2"/>
  <c r="C29" i="2"/>
  <c r="C30" i="2"/>
  <c r="C31" i="2"/>
  <c r="C35" i="2"/>
  <c r="C28" i="2"/>
  <c r="D23" i="3"/>
  <c r="C23" i="3"/>
  <c r="D10" i="3"/>
  <c r="C10" i="3"/>
  <c r="D8" i="3"/>
  <c r="C8" i="3"/>
  <c r="D20" i="3"/>
  <c r="C20" i="3"/>
  <c r="D21" i="3"/>
  <c r="C21" i="3"/>
  <c r="C6" i="3"/>
  <c r="C3" i="4"/>
  <c r="D5" i="7"/>
  <c r="C5" i="7"/>
  <c r="D5" i="6"/>
  <c r="C5" i="6"/>
  <c r="D6" i="6"/>
  <c r="D6" i="7"/>
  <c r="E14" i="7"/>
  <c r="F14" i="7"/>
  <c r="E16" i="7"/>
  <c r="E9" i="7"/>
  <c r="F9" i="7"/>
  <c r="E11" i="7"/>
  <c r="F11" i="7"/>
  <c r="E18" i="7"/>
  <c r="F18" i="7"/>
  <c r="E19" i="7"/>
  <c r="F19" i="7"/>
  <c r="E13" i="6"/>
  <c r="F13" i="6"/>
  <c r="E17" i="6"/>
  <c r="F17" i="6"/>
  <c r="E11" i="6"/>
  <c r="E15" i="6"/>
  <c r="F15" i="6"/>
  <c r="E19" i="6"/>
  <c r="F19" i="6"/>
  <c r="F16" i="7"/>
  <c r="F11" i="6"/>
</calcChain>
</file>

<file path=xl/comments1.xml><?xml version="1.0" encoding="utf-8"?>
<comments xmlns="http://schemas.openxmlformats.org/spreadsheetml/2006/main">
  <authors>
    <author>John Malcolm</author>
  </authors>
  <commentList>
    <comment ref="J1" authorId="0">
      <text>
        <r>
          <rPr>
            <b/>
            <sz val="9"/>
            <color indexed="81"/>
            <rFont val="Calibri"/>
            <family val="2"/>
          </rPr>
          <t>John Malcolm:</t>
        </r>
        <r>
          <rPr>
            <sz val="9"/>
            <color indexed="81"/>
            <rFont val="Calibri"/>
            <family val="2"/>
          </rPr>
          <t xml:space="preserve">
Race and Challenge results were amalgamated</t>
        </r>
      </text>
    </comment>
  </commentList>
</comments>
</file>

<file path=xl/comments2.xml><?xml version="1.0" encoding="utf-8"?>
<comments xmlns="http://schemas.openxmlformats.org/spreadsheetml/2006/main">
  <authors>
    <author>John Malcolm</author>
  </authors>
  <commentList>
    <comment ref="J1" authorId="0">
      <text>
        <r>
          <rPr>
            <b/>
            <sz val="9"/>
            <color indexed="81"/>
            <rFont val="Calibri"/>
            <family val="2"/>
          </rPr>
          <t>John Malcolm:</t>
        </r>
        <r>
          <rPr>
            <sz val="9"/>
            <color indexed="81"/>
            <rFont val="Calibri"/>
            <family val="2"/>
          </rPr>
          <t xml:space="preserve">
Race and Challenge results were amalgamated</t>
        </r>
      </text>
    </comment>
  </commentList>
</comments>
</file>

<file path=xl/sharedStrings.xml><?xml version="1.0" encoding="utf-8"?>
<sst xmlns="http://schemas.openxmlformats.org/spreadsheetml/2006/main" count="258" uniqueCount="108">
  <si>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</si>
  <si>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</si>
  <si>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</si>
  <si>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</si>
  <si>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</si>
  <si>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</si>
  <si>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</si>
  <si>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</si>
  <si>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</si>
  <si>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</si>
  <si>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</si>
  <si>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Colin Wishart</t>
  </si>
  <si>
    <t>Kenny Mearns</t>
  </si>
  <si>
    <t>Category</t>
  </si>
  <si>
    <t>Lana Turnbull</t>
  </si>
  <si>
    <t>Ted Finch</t>
  </si>
  <si>
    <t>Edel Mooney</t>
  </si>
  <si>
    <t>John Malcolm</t>
  </si>
  <si>
    <t>F</t>
  </si>
  <si>
    <t>M40</t>
  </si>
  <si>
    <t>M50</t>
  </si>
  <si>
    <t>Please report all intentional mistakes to John Malcolm</t>
  </si>
  <si>
    <t>or via club Facebook page</t>
  </si>
  <si>
    <t>Gerry McCafferty</t>
  </si>
  <si>
    <t>Jocelyn Moar</t>
  </si>
  <si>
    <t>Cliff Dicker</t>
  </si>
  <si>
    <t>Scott Nelson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</si>
  <si>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</si>
  <si>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</si>
  <si>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</si>
  <si>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</si>
  <si>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</si>
  <si>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</si>
  <si>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</si>
  <si>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</si>
  <si>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</si>
  <si>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</si>
  <si>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</si>
  <si>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</si>
  <si>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</si>
  <si>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Mike Lieberman</t>
  </si>
  <si>
    <t>Minute Miles</t>
  </si>
  <si>
    <t>Points Total</t>
  </si>
  <si>
    <t>Total Races*</t>
  </si>
  <si>
    <t>Points Total (best 5 races)</t>
  </si>
  <si>
    <t>Points</t>
  </si>
  <si>
    <t>Ed</t>
  </si>
  <si>
    <t>Falk</t>
  </si>
  <si>
    <t>Edinburgh Parkrun</t>
  </si>
  <si>
    <t>Falkirk Parkrun</t>
  </si>
  <si>
    <t>Malcolm Lang</t>
  </si>
  <si>
    <t>Neil Graham</t>
  </si>
  <si>
    <t>johnmalcolm81@ymail.com</t>
  </si>
  <si>
    <t>Category Leaders</t>
  </si>
  <si>
    <t>Brian Morris</t>
  </si>
  <si>
    <t>Alloa Half Marathon</t>
  </si>
  <si>
    <t>Mhairi Inglis</t>
  </si>
  <si>
    <t>Daniel McLaughlin</t>
  </si>
  <si>
    <t>Calum Ross</t>
  </si>
  <si>
    <t>NRR</t>
  </si>
  <si>
    <t>F40</t>
  </si>
  <si>
    <t>F50</t>
  </si>
  <si>
    <t>David Mabon</t>
  </si>
  <si>
    <t>Stephen Malcolm</t>
  </si>
  <si>
    <t>Marathon</t>
  </si>
  <si>
    <t>Boston</t>
  </si>
  <si>
    <t>London</t>
  </si>
  <si>
    <t>Last Updated</t>
  </si>
  <si>
    <t>Scottish 5k</t>
  </si>
  <si>
    <t>FJ</t>
  </si>
  <si>
    <t>Dechmont Law</t>
  </si>
  <si>
    <t>Kirsty McMeechan</t>
  </si>
  <si>
    <t>Jo Williams</t>
  </si>
  <si>
    <t>Mile Relays</t>
  </si>
  <si>
    <t>Stirling 10k</t>
  </si>
  <si>
    <t>Caerketton Hill Race</t>
  </si>
  <si>
    <t>Muriestone Trail Race</t>
  </si>
  <si>
    <t>Strong Challengers</t>
  </si>
  <si>
    <t>Male</t>
  </si>
  <si>
    <t>Female</t>
  </si>
  <si>
    <t>Manchester</t>
  </si>
  <si>
    <t>Dunbar 10k</t>
  </si>
  <si>
    <t>7 Hills</t>
  </si>
  <si>
    <t>Brig Bash 5</t>
  </si>
  <si>
    <t>Andrew King</t>
  </si>
  <si>
    <t>Melanie Kennedy</t>
  </si>
  <si>
    <t>Jim Petrie</t>
  </si>
  <si>
    <t>Cara McCaffarty</t>
  </si>
  <si>
    <t>Sarah Inglis</t>
  </si>
  <si>
    <t>Yvonne Crilley</t>
  </si>
  <si>
    <t>Christine Milne</t>
  </si>
  <si>
    <t>Pol MacDonald</t>
  </si>
  <si>
    <t>Druridge Bay</t>
  </si>
  <si>
    <t>Brighton</t>
  </si>
  <si>
    <t>Max McNeill</t>
  </si>
  <si>
    <t>Jim Alexander</t>
  </si>
  <si>
    <t>Alan Knowles</t>
  </si>
  <si>
    <t>Brian Reid</t>
  </si>
  <si>
    <t>Alan Robertson</t>
  </si>
  <si>
    <t>Lorna Eades</t>
  </si>
  <si>
    <t>Stewart Kennedy</t>
  </si>
  <si>
    <t>David Wardman</t>
  </si>
  <si>
    <t>Leanne Webster</t>
  </si>
  <si>
    <t>Harry Mulholland</t>
  </si>
  <si>
    <t>Jim Salvage</t>
  </si>
  <si>
    <t>Shona Young</t>
  </si>
  <si>
    <t>Strathearn</t>
  </si>
  <si>
    <t>Meadows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</si>
</sst>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7" borderId="0" xfId="0" applyFill="1"/>
    <xf numFmtId="0" fontId="0" fillId="7" borderId="0" xfId="0" applyFont="1" applyFill="1" applyAlignment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 applyBorder="1"/>
    <xf numFmtId="21" fontId="0" fillId="0" borderId="0" xfId="0" applyNumberFormat="1" applyFill="1" applyBorder="1"/>
    <xf numFmtId="21" fontId="0" fillId="0" borderId="1" xfId="0" applyNumberFormat="1" applyFill="1" applyBorder="1"/>
    <xf numFmtId="0" fontId="0" fillId="10" borderId="1" xfId="0" applyFill="1" applyBorder="1" applyAlignment="1"/>
    <xf numFmtId="0" fontId="0" fillId="0" borderId="3" xfId="0" applyFill="1" applyBorder="1"/>
    <xf numFmtId="21" fontId="0" fillId="0" borderId="4" xfId="0" applyNumberFormat="1" applyBorder="1"/>
    <xf numFmtId="21" fontId="0" fillId="0" borderId="3" xfId="0" applyNumberFormat="1" applyFill="1" applyBorder="1"/>
    <xf numFmtId="0" fontId="0" fillId="8" borderId="1" xfId="0" applyFill="1" applyBorder="1"/>
    <xf numFmtId="0" fontId="7" fillId="0" borderId="1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</cellXfs>
  <cellStyles count="4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Hyperlink" xfId="1" builtinId="8"/>
    <cellStyle name="Normal" xfId="0" builtinId="0"/>
    <cellStyle name="Percent" xfId="2" builtinId="5"/>
  </cellStyles>
  <dxfs count="4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W27"/>
  <sheetViews>
    <sheetView workbookViewId="0">
      <selection activeCell="A15" sqref="A15"/>
    </sheetView>
  </sheetViews>
  <sheetFormatPr baseColWidth="10" defaultColWidth="8.83203125" defaultRowHeight="14" x14ac:dyDescent="0"/>
  <cols>
    <col min="1" max="1" width="27.33203125" style="6" customWidth="1"/>
    <col min="2" max="2" width="13.1640625" style="6" customWidth="1"/>
    <col min="3" max="3" width="11.5" style="1" bestFit="1" customWidth="1"/>
    <col min="4" max="4" width="10.83203125" style="1" customWidth="1"/>
    <col min="5" max="5" width="11.5" style="6" customWidth="1"/>
    <col min="6" max="6" width="12" style="1" customWidth="1"/>
    <col min="7" max="7" width="10.5" style="1" customWidth="1"/>
    <col min="8" max="8" width="12.5" style="1" customWidth="1"/>
    <col min="9" max="9" width="12" style="1" customWidth="1"/>
    <col min="10" max="10" width="11.6640625" style="1" customWidth="1"/>
    <col min="11" max="11" width="9.1640625" style="1" customWidth="1"/>
    <col min="13" max="13" width="14.1640625" style="1" customWidth="1"/>
    <col min="14" max="14" width="15.5" style="1" customWidth="1"/>
    <col min="15" max="15" width="9.1640625" style="1" customWidth="1"/>
    <col min="16" max="16" width="12.5" style="1" bestFit="1" customWidth="1"/>
    <col min="17" max="17" width="12.5" style="1" customWidth="1"/>
    <col min="18" max="18" width="13.1640625" style="1" bestFit="1" customWidth="1"/>
    <col min="19" max="16384" width="8.83203125" style="1"/>
  </cols>
  <sheetData>
    <row r="1" spans="1:23" s="29" customFormat="1" ht="28">
      <c r="A1" s="28" t="s">
        <v>0</v>
      </c>
      <c r="B1" s="28" t="s">
        <v>13</v>
      </c>
      <c r="C1" s="28" t="s">
        <v>42</v>
      </c>
      <c r="D1" s="28" t="s">
        <v>43</v>
      </c>
      <c r="E1" s="25" t="s">
        <v>55</v>
      </c>
      <c r="F1" s="28" t="s">
        <v>59</v>
      </c>
      <c r="G1" s="28" t="s">
        <v>81</v>
      </c>
      <c r="H1" s="28" t="s">
        <v>68</v>
      </c>
      <c r="I1" s="28" t="s">
        <v>70</v>
      </c>
      <c r="J1" s="28" t="s">
        <v>82</v>
      </c>
      <c r="K1" s="28" t="s">
        <v>83</v>
      </c>
      <c r="L1" s="28" t="s">
        <v>73</v>
      </c>
      <c r="M1" s="28" t="s">
        <v>75</v>
      </c>
      <c r="N1" s="28" t="s">
        <v>76</v>
      </c>
      <c r="O1" s="28" t="s">
        <v>74</v>
      </c>
      <c r="P1" s="39" t="s">
        <v>64</v>
      </c>
      <c r="Q1" s="39" t="s">
        <v>49</v>
      </c>
      <c r="R1" s="39" t="s">
        <v>48</v>
      </c>
      <c r="V1" s="38" t="s">
        <v>46</v>
      </c>
      <c r="W1" s="38" t="s">
        <v>47</v>
      </c>
    </row>
    <row r="2" spans="1:23">
      <c r="A2" s="46" t="s">
        <v>71</v>
      </c>
      <c r="B2" s="47" t="s">
        <v>18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16</v>
      </c>
      <c r="D2" s="32">
        <f>COUNTA(E2:U2)</f>
        <v>4</v>
      </c>
      <c r="E2" s="5">
        <v>2</v>
      </c>
      <c r="F2" s="2">
        <v>10</v>
      </c>
      <c r="G2" s="2">
        <v>2</v>
      </c>
      <c r="H2" s="2"/>
      <c r="I2" s="2">
        <v>2</v>
      </c>
      <c r="J2" s="23"/>
      <c r="K2" s="2"/>
      <c r="L2" s="2"/>
      <c r="M2" s="2"/>
      <c r="N2" s="2"/>
      <c r="O2" s="2"/>
      <c r="P2" s="2"/>
      <c r="Q2" s="4"/>
      <c r="R2" s="4"/>
      <c r="V2" s="37"/>
      <c r="W2" s="37"/>
    </row>
    <row r="3" spans="1:23">
      <c r="A3" s="7" t="s">
        <v>14</v>
      </c>
      <c r="B3" s="43" t="s">
        <v>18</v>
      </c>
      <c r="C3" s="31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11</v>
      </c>
      <c r="D3" s="32">
        <f>COUNTA(E3:U3)</f>
        <v>3</v>
      </c>
      <c r="E3" s="5"/>
      <c r="F3" s="5">
        <v>6</v>
      </c>
      <c r="G3" s="2"/>
      <c r="H3" s="2">
        <v>3</v>
      </c>
      <c r="I3" s="2"/>
      <c r="J3" s="33"/>
      <c r="K3" s="2">
        <v>2</v>
      </c>
      <c r="L3" s="2"/>
      <c r="M3" s="2"/>
      <c r="N3" s="2"/>
      <c r="O3" s="2"/>
      <c r="P3" s="2"/>
      <c r="Q3" s="4"/>
      <c r="R3" s="4"/>
      <c r="V3" s="37"/>
      <c r="W3" s="37"/>
    </row>
    <row r="4" spans="1:23">
      <c r="A4" s="46" t="s">
        <v>90</v>
      </c>
      <c r="B4" s="43" t="s">
        <v>60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15</v>
      </c>
      <c r="D4" s="32">
        <f>COUNTA(E4:U4)</f>
        <v>3</v>
      </c>
      <c r="E4" s="5"/>
      <c r="F4" s="5">
        <v>9</v>
      </c>
      <c r="G4" s="2"/>
      <c r="H4" s="2">
        <v>5</v>
      </c>
      <c r="I4" s="2"/>
      <c r="J4" s="33"/>
      <c r="K4" s="2">
        <v>1</v>
      </c>
      <c r="L4" s="2"/>
      <c r="M4" s="2"/>
      <c r="N4" s="2"/>
      <c r="O4" s="2"/>
      <c r="P4" s="2"/>
      <c r="Q4" s="4"/>
      <c r="R4" s="4"/>
      <c r="V4" s="37"/>
      <c r="W4" s="37"/>
    </row>
    <row r="5" spans="1:23">
      <c r="A5" s="7" t="s">
        <v>88</v>
      </c>
      <c r="B5" s="59" t="s">
        <v>18</v>
      </c>
      <c r="C5" s="31">
        <f t="shared" ref="C5:C15" si="0"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2</v>
      </c>
      <c r="D5" s="32">
        <f>COUNTA(E5:U5)</f>
        <v>2</v>
      </c>
      <c r="E5" s="5"/>
      <c r="F5" s="7">
        <v>1</v>
      </c>
      <c r="G5" s="2"/>
      <c r="H5" s="2">
        <v>1</v>
      </c>
      <c r="I5" s="2"/>
      <c r="J5" s="23"/>
      <c r="K5" s="2"/>
      <c r="L5" s="2"/>
      <c r="M5" s="2"/>
      <c r="N5" s="2"/>
      <c r="O5" s="2"/>
      <c r="P5" s="2"/>
      <c r="Q5" s="4"/>
      <c r="R5" s="4"/>
      <c r="V5" s="37"/>
      <c r="W5" s="37"/>
    </row>
    <row r="6" spans="1:23">
      <c r="A6" s="7" t="s">
        <v>16</v>
      </c>
      <c r="B6" s="47" t="s">
        <v>18</v>
      </c>
      <c r="C6" s="31">
        <f>IF(D6&gt;=5,SMALL(E6:U6,1)+SMALL(E6:U6,2)+SMALL(E6:U6,3)+SMALL(E6:U6,4)+SMALL(E6:U6,5),IF(D6=4,SMALL(E6:U6,1)+SMALL(E6:U6,2)+SMALL(E6:U6,3)+SMALL(E6:U6,4),IF(D6=3,SMALL(E6:U6,1)+SMALL(E6:U6,2)+SMALL(E6:U6,3),IF(D6=2,SMALL(E6:U6,1)+SMALL(E6:U6,2),IF(D6=1,SMALL(E6:U6,1),"there must be an easier way to do this")))))</f>
        <v>5</v>
      </c>
      <c r="D6" s="32">
        <f>COUNTA(E6:U6)</f>
        <v>2</v>
      </c>
      <c r="E6" s="5"/>
      <c r="F6" s="2">
        <v>3</v>
      </c>
      <c r="G6" s="2"/>
      <c r="H6" s="2">
        <v>2</v>
      </c>
      <c r="I6" s="2"/>
      <c r="J6" s="23"/>
      <c r="K6" s="2"/>
      <c r="L6" s="2"/>
      <c r="M6" s="2"/>
      <c r="N6" s="2"/>
      <c r="O6" s="2"/>
      <c r="P6" s="2"/>
      <c r="Q6" s="4"/>
      <c r="R6" s="4"/>
      <c r="V6" s="37"/>
      <c r="W6" s="37"/>
    </row>
    <row r="7" spans="1:23">
      <c r="A7" s="59" t="s">
        <v>24</v>
      </c>
      <c r="B7" s="59" t="s">
        <v>18</v>
      </c>
      <c r="C7" s="31">
        <f t="shared" si="0"/>
        <v>6</v>
      </c>
      <c r="D7" s="32">
        <f t="shared" ref="D7:D20" si="1">COUNTA(E7:U7)</f>
        <v>2</v>
      </c>
      <c r="E7" s="5">
        <v>1</v>
      </c>
      <c r="F7" s="7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V7" s="37"/>
      <c r="W7" s="37"/>
    </row>
    <row r="8" spans="1:23">
      <c r="A8" s="7" t="s">
        <v>7</v>
      </c>
      <c r="B8" s="59" t="s">
        <v>60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8</v>
      </c>
      <c r="D8" s="32">
        <f>COUNTA(E8:U8)</f>
        <v>2</v>
      </c>
      <c r="E8" s="5"/>
      <c r="F8" s="7">
        <v>7</v>
      </c>
      <c r="G8" s="2"/>
      <c r="H8" s="2"/>
      <c r="I8" s="2"/>
      <c r="J8" s="2">
        <v>1</v>
      </c>
      <c r="K8" s="2"/>
      <c r="L8" s="2"/>
      <c r="M8" s="2"/>
      <c r="N8" s="2"/>
      <c r="O8" s="2"/>
      <c r="P8" s="2"/>
      <c r="Q8" s="4"/>
      <c r="R8" s="4"/>
      <c r="V8" s="37"/>
      <c r="W8" s="37"/>
    </row>
    <row r="9" spans="1:23">
      <c r="A9" s="7" t="s">
        <v>56</v>
      </c>
      <c r="B9" s="59" t="s">
        <v>18</v>
      </c>
      <c r="C9" s="31">
        <f t="shared" si="0"/>
        <v>12</v>
      </c>
      <c r="D9" s="32">
        <f>COUNTA(E9:U9)</f>
        <v>2</v>
      </c>
      <c r="E9" s="5"/>
      <c r="F9" s="7">
        <v>8</v>
      </c>
      <c r="G9" s="2"/>
      <c r="H9" s="2">
        <v>4</v>
      </c>
      <c r="I9" s="2"/>
      <c r="J9" s="2"/>
      <c r="K9" s="2"/>
      <c r="L9" s="2"/>
      <c r="M9" s="2"/>
      <c r="N9" s="2"/>
      <c r="O9" s="2"/>
      <c r="P9" s="2"/>
      <c r="Q9" s="4"/>
      <c r="R9" s="4"/>
      <c r="V9" s="37"/>
      <c r="W9" s="37"/>
    </row>
    <row r="10" spans="1:23">
      <c r="A10" s="59" t="s">
        <v>87</v>
      </c>
      <c r="B10" s="59" t="s">
        <v>69</v>
      </c>
      <c r="C10" s="31">
        <f t="shared" si="0"/>
        <v>11</v>
      </c>
      <c r="D10" s="32">
        <f t="shared" si="1"/>
        <v>2</v>
      </c>
      <c r="E10" s="5"/>
      <c r="F10" s="7"/>
      <c r="G10" s="2">
        <v>1</v>
      </c>
      <c r="H10" s="2"/>
      <c r="I10" s="2"/>
      <c r="J10" s="2"/>
      <c r="K10" s="2">
        <v>10</v>
      </c>
      <c r="L10" s="2"/>
      <c r="M10" s="2"/>
      <c r="N10" s="2"/>
      <c r="O10" s="2"/>
      <c r="P10" s="2"/>
      <c r="Q10" s="4"/>
      <c r="R10" s="4"/>
      <c r="V10" s="37"/>
      <c r="W10" s="37"/>
    </row>
    <row r="11" spans="1:23">
      <c r="A11" s="59" t="s">
        <v>99</v>
      </c>
      <c r="B11" s="47" t="s">
        <v>60</v>
      </c>
      <c r="C11" s="31">
        <f t="shared" ref="C11:C12" si="2"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1</v>
      </c>
      <c r="D11" s="32">
        <f t="shared" ref="D11:D12" si="3">COUNTA(E11:U11)</f>
        <v>1</v>
      </c>
      <c r="E11" s="5"/>
      <c r="F11" s="2"/>
      <c r="G11" s="2"/>
      <c r="H11" s="2"/>
      <c r="I11" s="2">
        <v>1</v>
      </c>
      <c r="J11" s="2"/>
      <c r="K11" s="2"/>
      <c r="L11" s="2"/>
      <c r="M11" s="2"/>
      <c r="N11" s="2"/>
      <c r="O11" s="2"/>
      <c r="P11" s="2"/>
      <c r="Q11" s="4"/>
      <c r="R11" s="4"/>
      <c r="V11" s="37"/>
      <c r="W11" s="37"/>
    </row>
    <row r="12" spans="1:23">
      <c r="A12" s="59" t="s">
        <v>102</v>
      </c>
      <c r="B12" s="47" t="s">
        <v>18</v>
      </c>
      <c r="C12" s="31">
        <f t="shared" si="2"/>
        <v>2</v>
      </c>
      <c r="D12" s="32">
        <f t="shared" si="3"/>
        <v>1</v>
      </c>
      <c r="E12" s="5"/>
      <c r="F12" s="2"/>
      <c r="G12" s="2"/>
      <c r="H12" s="2"/>
      <c r="I12" s="2"/>
      <c r="J12" s="2">
        <v>2</v>
      </c>
      <c r="K12" s="2"/>
      <c r="L12" s="2"/>
      <c r="M12" s="2"/>
      <c r="N12" s="2"/>
      <c r="O12" s="2"/>
      <c r="P12" s="2"/>
      <c r="Q12" s="4"/>
      <c r="R12" s="4"/>
      <c r="V12" s="37"/>
      <c r="W12" s="37"/>
    </row>
    <row r="13" spans="1:23">
      <c r="A13" s="7" t="s">
        <v>72</v>
      </c>
      <c r="B13" s="59" t="s">
        <v>18</v>
      </c>
      <c r="C13" s="31">
        <f t="shared" si="0"/>
        <v>2</v>
      </c>
      <c r="D13" s="32">
        <f t="shared" si="1"/>
        <v>1</v>
      </c>
      <c r="E13" s="4"/>
      <c r="F13" s="7">
        <v>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4"/>
      <c r="R13" s="4"/>
      <c r="V13" s="37"/>
      <c r="W13" s="37"/>
    </row>
    <row r="14" spans="1:23">
      <c r="A14" s="59" t="s">
        <v>85</v>
      </c>
      <c r="B14" s="59" t="s">
        <v>60</v>
      </c>
      <c r="C14" s="31">
        <f t="shared" si="0"/>
        <v>3</v>
      </c>
      <c r="D14" s="32">
        <f t="shared" si="1"/>
        <v>1</v>
      </c>
      <c r="E14" s="4">
        <v>3</v>
      </c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4"/>
      <c r="R14" s="4"/>
      <c r="V14" s="37"/>
      <c r="W14" s="37"/>
    </row>
    <row r="15" spans="1:23">
      <c r="A15" s="46" t="s">
        <v>89</v>
      </c>
      <c r="B15" s="47" t="s">
        <v>61</v>
      </c>
      <c r="C15" s="31">
        <f t="shared" si="0"/>
        <v>4</v>
      </c>
      <c r="D15" s="32">
        <f t="shared" si="1"/>
        <v>1</v>
      </c>
      <c r="E15" s="5"/>
      <c r="F15" s="2">
        <v>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4"/>
      <c r="V15" s="37"/>
      <c r="W15" s="37"/>
    </row>
    <row r="16" spans="1:23">
      <c r="A16" s="59"/>
      <c r="B16" s="47"/>
      <c r="C16" s="31"/>
      <c r="D16" s="32">
        <f t="shared" si="1"/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4"/>
      <c r="V16" s="37"/>
      <c r="W16" s="37"/>
    </row>
    <row r="17" spans="1:23">
      <c r="A17" s="59"/>
      <c r="B17" s="47"/>
      <c r="C17" s="31"/>
      <c r="D17" s="32">
        <f t="shared" si="1"/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4"/>
      <c r="V17" s="37"/>
      <c r="W17" s="37"/>
    </row>
    <row r="18" spans="1:23">
      <c r="A18" s="59"/>
      <c r="B18" s="47"/>
      <c r="C18" s="31"/>
      <c r="D18" s="32">
        <f t="shared" si="1"/>
        <v>0</v>
      </c>
      <c r="E18" s="5"/>
      <c r="F18" s="2"/>
      <c r="G18" s="2"/>
      <c r="H18" s="2"/>
      <c r="I18" s="2"/>
      <c r="J18" s="23"/>
      <c r="K18" s="2"/>
      <c r="L18" s="2"/>
      <c r="M18" s="2"/>
      <c r="N18" s="2"/>
      <c r="O18" s="2"/>
      <c r="P18" s="2"/>
      <c r="Q18" s="4"/>
      <c r="R18" s="4"/>
      <c r="V18" s="37"/>
      <c r="W18" s="37"/>
    </row>
    <row r="19" spans="1:23">
      <c r="A19" s="59"/>
      <c r="B19" s="59"/>
      <c r="C19" s="31"/>
      <c r="D19" s="32">
        <f t="shared" si="1"/>
        <v>0</v>
      </c>
      <c r="E19" s="5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4"/>
      <c r="V19" s="37"/>
      <c r="W19" s="37"/>
    </row>
    <row r="20" spans="1:23">
      <c r="A20" s="59"/>
      <c r="B20" s="59"/>
      <c r="C20" s="31"/>
      <c r="D20" s="32">
        <f t="shared" si="1"/>
        <v>0</v>
      </c>
      <c r="E20" s="5"/>
      <c r="F20" s="7"/>
      <c r="G20" s="2"/>
      <c r="H20" s="2"/>
      <c r="I20" s="2"/>
      <c r="J20" s="23"/>
      <c r="K20" s="2"/>
      <c r="L20" s="2"/>
      <c r="M20" s="2"/>
      <c r="N20" s="2"/>
      <c r="O20" s="2"/>
      <c r="P20" s="2"/>
      <c r="Q20" s="4"/>
      <c r="R20" s="4"/>
      <c r="V20" s="37"/>
      <c r="W20" s="37"/>
    </row>
    <row r="21" spans="1:23">
      <c r="A21" s="7"/>
      <c r="B21" s="43"/>
      <c r="C21" s="31"/>
      <c r="D21" s="31"/>
      <c r="E21" s="5"/>
      <c r="F21" s="2"/>
      <c r="G21" s="2"/>
      <c r="H21" s="2"/>
      <c r="I21" s="2"/>
      <c r="J21" s="23"/>
      <c r="K21" s="2"/>
      <c r="L21" s="2"/>
      <c r="M21" s="2"/>
      <c r="N21" s="2"/>
      <c r="O21" s="2"/>
      <c r="P21" s="2"/>
      <c r="Q21" s="4"/>
      <c r="R21" s="4"/>
      <c r="V21" s="37"/>
      <c r="W21" s="37"/>
    </row>
    <row r="22" spans="1:23">
      <c r="A22" s="7"/>
      <c r="B22" s="43"/>
      <c r="C22" s="31"/>
      <c r="D22" s="31"/>
      <c r="E22" s="5"/>
      <c r="F22" s="2"/>
      <c r="G22" s="2"/>
      <c r="H22" s="2"/>
      <c r="I22" s="2"/>
      <c r="J22" s="23"/>
      <c r="K22" s="2"/>
      <c r="L22" s="2"/>
      <c r="M22" s="2"/>
      <c r="N22" s="2"/>
      <c r="O22" s="2"/>
      <c r="P22" s="2"/>
      <c r="Q22" s="4"/>
      <c r="R22" s="4"/>
      <c r="V22" s="37"/>
      <c r="W22" s="37"/>
    </row>
    <row r="23" spans="1:23">
      <c r="A23" s="41" t="s">
        <v>53</v>
      </c>
      <c r="P23" s="2"/>
      <c r="Q23" s="4"/>
      <c r="R23" s="4"/>
    </row>
    <row r="25" spans="1:23">
      <c r="A25" s="6" t="s">
        <v>21</v>
      </c>
    </row>
    <row r="26" spans="1:23">
      <c r="A26" s="10" t="s">
        <v>52</v>
      </c>
    </row>
    <row r="27" spans="1:23">
      <c r="A27" s="6" t="s">
        <v>22</v>
      </c>
    </row>
  </sheetData>
  <sortState ref="A2:S21">
    <sortCondition descending="1" ref="D2"/>
  </sortState>
  <conditionalFormatting sqref="D2:D20">
    <cfRule type="cellIs" dxfId="24" priority="4" operator="greaterThanOrEqual">
      <formula>5</formula>
    </cfRule>
  </conditionalFormatting>
  <conditionalFormatting sqref="D2:D20">
    <cfRule type="cellIs" dxfId="23" priority="1" operator="lessThan">
      <formula>4</formula>
    </cfRule>
    <cfRule type="cellIs" dxfId="22" priority="2" operator="equal">
      <formula>4</formula>
    </cfRule>
    <cfRule type="cellIs" dxfId="21" priority="3" operator="greaterThan">
      <formula>4</formula>
    </cfRule>
  </conditionalFormatting>
  <hyperlinks>
    <hyperlink ref="A26" r:id="rId1"/>
  </hyperlinks>
  <pageMargins left="0.7" right="0.7" top="0.75" bottom="0.75" header="0.3" footer="0.3"/>
  <pageSetup paperSize="9" orientation="portrait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X42"/>
  <sheetViews>
    <sheetView tabSelected="1" workbookViewId="0">
      <selection activeCell="A7" sqref="A7"/>
    </sheetView>
  </sheetViews>
  <sheetFormatPr baseColWidth="10" defaultColWidth="8.83203125" defaultRowHeight="14" x14ac:dyDescent="0"/>
  <cols>
    <col min="1" max="1" width="24.5" style="6" customWidth="1"/>
    <col min="2" max="2" width="12" style="1" bestFit="1" customWidth="1"/>
    <col min="3" max="3" width="13.6640625" style="1" customWidth="1"/>
    <col min="4" max="4" width="12.5" style="1" customWidth="1"/>
    <col min="5" max="5" width="11.5" style="1" customWidth="1"/>
    <col min="6" max="6" width="12" style="1" customWidth="1"/>
    <col min="7" max="7" width="9.83203125" style="1" customWidth="1"/>
    <col min="8" max="8" width="9.1640625" style="1" customWidth="1"/>
    <col min="9" max="10" width="12" style="1" customWidth="1"/>
    <col min="11" max="11" width="12.83203125" style="1" customWidth="1"/>
    <col min="12" max="12" width="12.6640625" style="1" customWidth="1"/>
    <col min="13" max="13" width="14.6640625" style="1" customWidth="1"/>
    <col min="14" max="17" width="14.5" style="1" customWidth="1"/>
    <col min="18" max="18" width="13.1640625" style="1" bestFit="1" customWidth="1"/>
    <col min="19" max="22" width="8.83203125" style="1"/>
    <col min="23" max="24" width="8.83203125" style="37"/>
    <col min="25" max="16384" width="8.83203125" style="1"/>
  </cols>
  <sheetData>
    <row r="1" spans="1:24" s="30" customFormat="1" ht="28">
      <c r="A1" s="24" t="s">
        <v>3</v>
      </c>
      <c r="B1" s="25" t="s">
        <v>13</v>
      </c>
      <c r="C1" s="24" t="s">
        <v>44</v>
      </c>
      <c r="D1" s="24" t="s">
        <v>43</v>
      </c>
      <c r="E1" s="25" t="s">
        <v>55</v>
      </c>
      <c r="F1" s="28" t="s">
        <v>59</v>
      </c>
      <c r="G1" s="28" t="s">
        <v>81</v>
      </c>
      <c r="H1" s="28" t="s">
        <v>68</v>
      </c>
      <c r="I1" s="28" t="s">
        <v>70</v>
      </c>
      <c r="J1" s="28" t="s">
        <v>82</v>
      </c>
      <c r="K1" s="28" t="s">
        <v>83</v>
      </c>
      <c r="L1" s="28" t="s">
        <v>73</v>
      </c>
      <c r="M1" s="28" t="s">
        <v>75</v>
      </c>
      <c r="N1" s="28" t="s">
        <v>76</v>
      </c>
      <c r="O1" s="28" t="s">
        <v>74</v>
      </c>
      <c r="P1" s="39" t="s">
        <v>64</v>
      </c>
      <c r="Q1" s="39" t="s">
        <v>49</v>
      </c>
      <c r="R1" s="39" t="s">
        <v>48</v>
      </c>
      <c r="W1" s="36" t="s">
        <v>46</v>
      </c>
      <c r="X1" s="36" t="s">
        <v>18</v>
      </c>
    </row>
    <row r="2" spans="1:24">
      <c r="A2" s="46" t="s">
        <v>8</v>
      </c>
      <c r="B2" s="7" t="s">
        <v>20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24</v>
      </c>
      <c r="D2" s="32">
        <f>COUNTA(E2:U2)</f>
        <v>5</v>
      </c>
      <c r="E2" s="27">
        <v>4</v>
      </c>
      <c r="F2" s="27">
        <v>9</v>
      </c>
      <c r="G2" s="27">
        <v>2</v>
      </c>
      <c r="H2" s="2"/>
      <c r="I2" s="27">
        <v>4</v>
      </c>
      <c r="J2" s="2"/>
      <c r="K2" s="2">
        <v>5</v>
      </c>
      <c r="L2" s="2"/>
      <c r="M2" s="2"/>
      <c r="N2" s="2"/>
      <c r="O2" s="2"/>
      <c r="P2" s="2"/>
      <c r="Q2" s="2"/>
      <c r="R2" s="2"/>
    </row>
    <row r="3" spans="1:24">
      <c r="A3" s="59" t="s">
        <v>58</v>
      </c>
      <c r="B3" s="7" t="s">
        <v>20</v>
      </c>
      <c r="C3" s="31">
        <f t="shared" ref="C3:C24" si="0"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28</v>
      </c>
      <c r="D3" s="32">
        <f>COUNTA(E3:U3)</f>
        <v>5</v>
      </c>
      <c r="E3" s="27">
        <v>5</v>
      </c>
      <c r="F3" s="27">
        <v>8</v>
      </c>
      <c r="G3" s="27">
        <v>3</v>
      </c>
      <c r="H3" s="2">
        <v>6</v>
      </c>
      <c r="I3" s="27">
        <v>6</v>
      </c>
      <c r="J3" s="2"/>
      <c r="K3" s="2"/>
      <c r="L3" s="2"/>
      <c r="M3" s="2"/>
      <c r="N3" s="2"/>
      <c r="O3" s="2"/>
      <c r="P3" s="2"/>
      <c r="Q3" s="2"/>
      <c r="R3" s="2"/>
    </row>
    <row r="4" spans="1:24">
      <c r="A4" s="46" t="s">
        <v>11</v>
      </c>
      <c r="B4" s="7" t="s">
        <v>19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45</v>
      </c>
      <c r="D4" s="32">
        <f>COUNTA(E4:U4)</f>
        <v>5</v>
      </c>
      <c r="E4" s="60">
        <v>8</v>
      </c>
      <c r="F4" s="60">
        <v>12</v>
      </c>
      <c r="G4" s="27"/>
      <c r="H4" s="2">
        <v>8</v>
      </c>
      <c r="I4" s="27">
        <v>10</v>
      </c>
      <c r="J4" s="2"/>
      <c r="K4" s="2">
        <v>7</v>
      </c>
      <c r="L4" s="2"/>
      <c r="M4" s="2"/>
      <c r="N4" s="2"/>
      <c r="O4" s="2"/>
      <c r="P4" s="2"/>
      <c r="Q4" s="2"/>
      <c r="R4" s="2"/>
    </row>
    <row r="5" spans="1:24">
      <c r="A5" s="46" t="s">
        <v>50</v>
      </c>
      <c r="B5" s="7" t="s">
        <v>5</v>
      </c>
      <c r="C5" s="31">
        <f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5</v>
      </c>
      <c r="D5" s="32">
        <f>COUNTA(E5:U5)</f>
        <v>4</v>
      </c>
      <c r="E5" s="60"/>
      <c r="F5" s="60">
        <v>1</v>
      </c>
      <c r="G5" s="27"/>
      <c r="H5" s="2">
        <v>2</v>
      </c>
      <c r="I5" s="27">
        <v>1</v>
      </c>
      <c r="J5" s="2"/>
      <c r="K5" s="2">
        <v>1</v>
      </c>
      <c r="L5" s="2"/>
      <c r="M5" s="2"/>
      <c r="N5" s="2"/>
      <c r="O5" s="2"/>
      <c r="P5" s="2"/>
      <c r="Q5" s="2"/>
      <c r="R5" s="2"/>
    </row>
    <row r="6" spans="1:24">
      <c r="A6" s="59" t="s">
        <v>84</v>
      </c>
      <c r="B6" s="7" t="s">
        <v>5</v>
      </c>
      <c r="C6" s="31">
        <f t="shared" si="0"/>
        <v>11</v>
      </c>
      <c r="D6" s="32">
        <f t="shared" ref="D6:D24" si="1">COUNTA(E6:U6)</f>
        <v>4</v>
      </c>
      <c r="E6" s="27">
        <v>1</v>
      </c>
      <c r="F6" s="27">
        <v>4</v>
      </c>
      <c r="G6" s="27"/>
      <c r="H6" s="2">
        <v>3</v>
      </c>
      <c r="I6" s="27">
        <v>3</v>
      </c>
      <c r="J6" s="2"/>
      <c r="K6" s="2"/>
      <c r="L6" s="2"/>
      <c r="M6" s="23"/>
      <c r="N6" s="2"/>
      <c r="O6" s="2"/>
      <c r="P6" s="2"/>
      <c r="Q6" s="2"/>
      <c r="R6" s="2"/>
    </row>
    <row r="7" spans="1:24">
      <c r="A7" s="46" t="s">
        <v>86</v>
      </c>
      <c r="B7" s="7" t="s">
        <v>39</v>
      </c>
      <c r="C7" s="31">
        <f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25</v>
      </c>
      <c r="D7" s="32">
        <f>COUNTA(E7:U7)</f>
        <v>4</v>
      </c>
      <c r="E7" s="27"/>
      <c r="F7" s="27"/>
      <c r="G7" s="27">
        <v>4</v>
      </c>
      <c r="H7" s="26"/>
      <c r="I7" s="27">
        <v>9</v>
      </c>
      <c r="J7" s="2">
        <v>3</v>
      </c>
      <c r="K7" s="2">
        <v>9</v>
      </c>
      <c r="L7" s="2"/>
      <c r="M7" s="2"/>
      <c r="N7" s="2"/>
      <c r="O7" s="2"/>
      <c r="P7" s="2"/>
      <c r="Q7" s="2"/>
      <c r="R7" s="2"/>
    </row>
    <row r="8" spans="1:24">
      <c r="A8" s="59" t="s">
        <v>63</v>
      </c>
      <c r="B8" s="7" t="s">
        <v>19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5</v>
      </c>
      <c r="D8" s="32">
        <f>COUNTA(E8:U8)</f>
        <v>3</v>
      </c>
      <c r="E8" s="27"/>
      <c r="F8" s="27"/>
      <c r="G8" s="27">
        <v>1</v>
      </c>
      <c r="H8" s="2"/>
      <c r="I8" s="27"/>
      <c r="J8" s="2">
        <v>1</v>
      </c>
      <c r="K8" s="2">
        <v>3</v>
      </c>
      <c r="L8" s="2"/>
      <c r="M8" s="2"/>
      <c r="N8" s="2"/>
      <c r="O8" s="2"/>
      <c r="P8" s="2"/>
      <c r="Q8" s="2"/>
      <c r="R8" s="2"/>
    </row>
    <row r="9" spans="1:24">
      <c r="A9" s="59" t="s">
        <v>95</v>
      </c>
      <c r="B9" s="7" t="s">
        <v>20</v>
      </c>
      <c r="C9" s="31">
        <f>IF(D9&gt;=5,SMALL(E9:U9,1)+SMALL(E9:U9,2)+SMALL(E9:U9,3)+SMALL(E9:U9,4)+SMALL(E9:U9,5),IF(D9=4,SMALL(E9:U9,1)+SMALL(E9:U9,2)+SMALL(E9:U9,3)+SMALL(E9:U9,4),IF(D9=3,SMALL(E9:U9,1)+SMALL(E9:U9,2)+SMALL(E9:U9,3),IF(D9=2,SMALL(E9:U9,1)+SMALL(E9:U9,2),IF(D9=1,SMALL(E9:U9,1),"there must be an easier way to do this")))))</f>
        <v>21</v>
      </c>
      <c r="D9" s="32">
        <f>COUNTA(E9:U9)</f>
        <v>3</v>
      </c>
      <c r="E9" s="27"/>
      <c r="F9" s="27"/>
      <c r="G9" s="27"/>
      <c r="H9" s="2">
        <v>7</v>
      </c>
      <c r="I9" s="27">
        <v>8</v>
      </c>
      <c r="J9" s="2"/>
      <c r="K9" s="2">
        <v>6</v>
      </c>
      <c r="L9" s="2"/>
      <c r="M9" s="2"/>
      <c r="N9" s="2"/>
      <c r="O9" s="2"/>
      <c r="P9" s="2"/>
      <c r="Q9" s="2"/>
      <c r="R9" s="2"/>
    </row>
    <row r="10" spans="1:24">
      <c r="A10" s="59" t="s">
        <v>10</v>
      </c>
      <c r="B10" s="7" t="s">
        <v>20</v>
      </c>
      <c r="C10" s="31">
        <f>IF(D10&gt;=5,SMALL(E10:U10,1)+SMALL(E10:U10,2)+SMALL(E10:U10,3)+SMALL(E10:U10,4)+SMALL(E10:U10,5),IF(D10=4,SMALL(E10:U10,1)+SMALL(E10:U10,2)+SMALL(E10:U10,3)+SMALL(E10:U10,4),IF(D10=3,SMALL(E10:U10,1)+SMALL(E10:U10,2)+SMALL(E10:U10,3),IF(D10=2,SMALL(E10:U10,1)+SMALL(E10:U10,2),IF(D10=1,SMALL(E10:U10,1),"there must be an easier way to do this")))))</f>
        <v>24</v>
      </c>
      <c r="D10" s="32">
        <f>COUNTA(E10:U10)</f>
        <v>3</v>
      </c>
      <c r="E10" s="27">
        <v>9</v>
      </c>
      <c r="F10" s="27">
        <v>11</v>
      </c>
      <c r="G10" s="27"/>
      <c r="H10" s="2"/>
      <c r="I10" s="27"/>
      <c r="J10" s="2">
        <v>4</v>
      </c>
      <c r="K10" s="2"/>
      <c r="L10" s="2"/>
      <c r="M10" s="2"/>
      <c r="N10" s="2"/>
      <c r="O10" s="2"/>
      <c r="P10" s="2"/>
      <c r="Q10" s="2"/>
      <c r="R10" s="2"/>
    </row>
    <row r="11" spans="1:24">
      <c r="A11" s="59" t="s">
        <v>51</v>
      </c>
      <c r="B11" s="7" t="s">
        <v>19</v>
      </c>
      <c r="C11" s="31">
        <f t="shared" ref="C11" si="2"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25</v>
      </c>
      <c r="D11" s="32">
        <f>COUNTA(E11:U11)</f>
        <v>3</v>
      </c>
      <c r="E11" s="27">
        <v>7</v>
      </c>
      <c r="F11" s="27">
        <v>10</v>
      </c>
      <c r="G11" s="27"/>
      <c r="H11" s="2"/>
      <c r="I11" s="27"/>
      <c r="J11" s="2"/>
      <c r="K11" s="2">
        <v>8</v>
      </c>
      <c r="L11" s="2"/>
      <c r="M11" s="2"/>
      <c r="N11" s="2"/>
      <c r="O11" s="2"/>
      <c r="P11" s="2"/>
      <c r="Q11" s="2"/>
      <c r="R11" s="2"/>
    </row>
    <row r="12" spans="1:24">
      <c r="A12" s="59" t="s">
        <v>4</v>
      </c>
      <c r="B12" s="7"/>
      <c r="C12" s="31">
        <f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4</v>
      </c>
      <c r="D12" s="32">
        <f>COUNTA(E12:U12)</f>
        <v>2</v>
      </c>
      <c r="E12" s="27"/>
      <c r="F12" s="27">
        <v>2</v>
      </c>
      <c r="G12" s="27"/>
      <c r="H12" s="26"/>
      <c r="I12" s="27">
        <v>2</v>
      </c>
      <c r="J12" s="2"/>
      <c r="K12" s="2"/>
      <c r="L12" s="2"/>
      <c r="M12" s="2"/>
      <c r="N12" s="2"/>
      <c r="O12" s="2"/>
      <c r="P12" s="2"/>
      <c r="Q12" s="2"/>
      <c r="R12" s="2"/>
    </row>
    <row r="13" spans="1:24">
      <c r="A13" s="59" t="s">
        <v>94</v>
      </c>
      <c r="B13" s="7" t="s">
        <v>5</v>
      </c>
      <c r="C13" s="31">
        <f t="shared" si="0"/>
        <v>1</v>
      </c>
      <c r="D13" s="32">
        <f t="shared" ref="D13" si="3">COUNTA(E13:U13)</f>
        <v>1</v>
      </c>
      <c r="E13" s="60"/>
      <c r="F13" s="60"/>
      <c r="G13" s="27"/>
      <c r="H13" s="2">
        <v>1</v>
      </c>
      <c r="I13" s="27"/>
      <c r="J13" s="2"/>
      <c r="K13" s="2"/>
      <c r="L13" s="2"/>
      <c r="M13" s="2"/>
      <c r="N13" s="2"/>
      <c r="O13" s="2"/>
      <c r="P13" s="2"/>
      <c r="Q13" s="2"/>
      <c r="R13" s="2"/>
    </row>
    <row r="14" spans="1:24">
      <c r="A14" s="59" t="s">
        <v>6</v>
      </c>
      <c r="B14" s="7" t="s">
        <v>19</v>
      </c>
      <c r="C14" s="31">
        <f t="shared" si="0"/>
        <v>7</v>
      </c>
      <c r="D14" s="32">
        <f t="shared" si="1"/>
        <v>2</v>
      </c>
      <c r="E14" s="60">
        <v>3</v>
      </c>
      <c r="F14" s="60"/>
      <c r="G14" s="27"/>
      <c r="H14" s="2"/>
      <c r="I14" s="27"/>
      <c r="J14" s="2"/>
      <c r="K14" s="2">
        <v>4</v>
      </c>
      <c r="L14" s="2"/>
      <c r="M14" s="2"/>
      <c r="N14" s="2"/>
      <c r="O14" s="2"/>
      <c r="P14" s="2"/>
      <c r="Q14" s="2"/>
      <c r="R14" s="2"/>
    </row>
    <row r="15" spans="1:24">
      <c r="A15" s="59" t="s">
        <v>91</v>
      </c>
      <c r="B15" s="7" t="s">
        <v>19</v>
      </c>
      <c r="C15" s="31">
        <f>IF(D15&gt;=5,SMALL(E15:U15,1)+SMALL(E15:U15,2)+SMALL(E15:U15,3)+SMALL(E15:U15,4)+SMALL(E15:U15,5),IF(D15=4,SMALL(E15:U15,1)+SMALL(E15:U15,2)+SMALL(E15:U15,3)+SMALL(E15:U15,4),IF(D15=3,SMALL(E15:U15,1)+SMALL(E15:U15,2)+SMALL(E15:U15,3),IF(D15=2,SMALL(E15:U15,1)+SMALL(E15:U15,2),IF(D15=1,SMALL(E15:U15,1),"there must be an easier way to do this")))))</f>
        <v>8</v>
      </c>
      <c r="D15" s="32">
        <f>COUNTA(E15:U15)</f>
        <v>2</v>
      </c>
      <c r="E15" s="60"/>
      <c r="F15" s="60">
        <v>6</v>
      </c>
      <c r="G15" s="27"/>
      <c r="H15" s="2"/>
      <c r="I15" s="27"/>
      <c r="J15" s="2">
        <v>2</v>
      </c>
      <c r="K15" s="2"/>
      <c r="L15" s="2"/>
      <c r="M15" s="2"/>
      <c r="N15" s="2"/>
      <c r="O15" s="2"/>
      <c r="P15" s="2"/>
      <c r="Q15" s="2"/>
      <c r="R15" s="2"/>
    </row>
    <row r="16" spans="1:24">
      <c r="A16" s="59" t="s">
        <v>97</v>
      </c>
      <c r="B16" s="7" t="s">
        <v>20</v>
      </c>
      <c r="C16" s="31">
        <f>IF(D16&gt;=5,SMALL(E16:U16,1)+SMALL(E16:U16,2)+SMALL(E16:U16,3)+SMALL(E16:U16,4)+SMALL(E16:U16,5),IF(D16=4,SMALL(E16:U16,1)+SMALL(E16:U16,2)+SMALL(E16:U16,3)+SMALL(E16:U16,4),IF(D16=3,SMALL(E16:U16,1)+SMALL(E16:U16,2)+SMALL(E16:U16,3),IF(D16=2,SMALL(E16:U16,1)+SMALL(E16:U16,2),IF(D16=1,SMALL(E16:U16,1),"there must be an easier way to do this")))))</f>
        <v>12</v>
      </c>
      <c r="D16" s="32">
        <f>COUNTA(E16:U16)</f>
        <v>2</v>
      </c>
      <c r="E16" s="18"/>
      <c r="F16" s="60"/>
      <c r="G16" s="2"/>
      <c r="H16" s="2"/>
      <c r="I16" s="27">
        <v>7</v>
      </c>
      <c r="J16" s="2">
        <v>5</v>
      </c>
      <c r="K16" s="2"/>
      <c r="L16" s="2"/>
      <c r="M16" s="2"/>
      <c r="N16" s="2"/>
      <c r="O16" s="2"/>
      <c r="P16" s="2"/>
      <c r="Q16" s="2"/>
      <c r="R16" s="2"/>
    </row>
    <row r="17" spans="1:18">
      <c r="A17" s="59" t="s">
        <v>26</v>
      </c>
      <c r="B17" s="7" t="s">
        <v>19</v>
      </c>
      <c r="C17" s="31">
        <f>IF(D17&gt;=5,SMALL(E17:U17,1)+SMALL(E17:U17,2)+SMALL(E17:U17,3)+SMALL(E17:U17,4)+SMALL(E17:U17,5),IF(D17=4,SMALL(E17:U17,1)+SMALL(E17:U17,2)+SMALL(E17:U17,3)+SMALL(E17:U17,4),IF(D17=3,SMALL(E17:U17,1)+SMALL(E17:U17,2)+SMALL(E17:U17,3),IF(D17=2,SMALL(E17:U17,1)+SMALL(E17:U17,2),IF(D17=1,SMALL(E17:U17,1),"there must be an easier way to do this")))))</f>
        <v>12</v>
      </c>
      <c r="D17" s="32">
        <f>COUNTA(E17:U17)</f>
        <v>2</v>
      </c>
      <c r="E17" s="60"/>
      <c r="F17" s="60">
        <v>7</v>
      </c>
      <c r="G17" s="27"/>
      <c r="H17" s="2">
        <v>5</v>
      </c>
      <c r="I17" s="27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59" t="s">
        <v>25</v>
      </c>
      <c r="B18" s="7" t="s">
        <v>39</v>
      </c>
      <c r="C18" s="31">
        <f t="shared" ref="C18" si="4">IF(D18&gt;=5,SMALL(E18:U18,1)+SMALL(E18:U18,2)+SMALL(E18:U18,3)+SMALL(E18:U18,4)+SMALL(E18:U18,5),IF(D18=4,SMALL(E18:U18,1)+SMALL(E18:U18,2)+SMALL(E18:U18,3)+SMALL(E18:U18,4),IF(D18=3,SMALL(E18:U18,1)+SMALL(E18:U18,2)+SMALL(E18:U18,3),IF(D18=2,SMALL(E18:U18,1)+SMALL(E18:U18,2),IF(D18=1,SMALL(E18:U18,1),"there must be an easier way to do this")))))</f>
        <v>17</v>
      </c>
      <c r="D18" s="32">
        <f t="shared" ref="D18" si="5">COUNTA(E18:U18)</f>
        <v>2</v>
      </c>
      <c r="E18" s="27"/>
      <c r="F18" s="27"/>
      <c r="G18" s="27">
        <v>6</v>
      </c>
      <c r="H18" s="2"/>
      <c r="I18" s="27"/>
      <c r="J18" s="2"/>
      <c r="K18" s="2">
        <v>11</v>
      </c>
      <c r="L18" s="2"/>
      <c r="M18" s="2"/>
      <c r="N18" s="2"/>
      <c r="O18" s="2"/>
      <c r="P18" s="2"/>
      <c r="Q18" s="2"/>
      <c r="R18" s="2"/>
    </row>
    <row r="19" spans="1:18">
      <c r="A19" s="59" t="s">
        <v>103</v>
      </c>
      <c r="B19" s="7" t="s">
        <v>19</v>
      </c>
      <c r="C19" s="31">
        <f t="shared" ref="C19" si="6">IF(D19&gt;=5,SMALL(E19:U19,1)+SMALL(E19:U19,2)+SMALL(E19:U19,3)+SMALL(E19:U19,4)+SMALL(E19:U19,5),IF(D19=4,SMALL(E19:U19,1)+SMALL(E19:U19,2)+SMALL(E19:U19,3)+SMALL(E19:U19,4),IF(D19=3,SMALL(E19:U19,1)+SMALL(E19:U19,2)+SMALL(E19:U19,3),IF(D19=2,SMALL(E19:U19,1)+SMALL(E19:U19,2),IF(D19=1,SMALL(E19:U19,1),"there must be an easier way to do this")))))</f>
        <v>2</v>
      </c>
      <c r="D19" s="32">
        <f t="shared" ref="D19" si="7">COUNTA(E19:U19)</f>
        <v>1</v>
      </c>
      <c r="E19" s="2"/>
      <c r="F19" s="26"/>
      <c r="G19" s="2"/>
      <c r="H19" s="26"/>
      <c r="I19" s="27"/>
      <c r="J19" s="2"/>
      <c r="K19" s="2">
        <v>2</v>
      </c>
      <c r="L19" s="2"/>
      <c r="M19" s="2"/>
      <c r="N19" s="2"/>
      <c r="O19" s="2"/>
      <c r="P19" s="2"/>
      <c r="Q19" s="2"/>
      <c r="R19" s="2"/>
    </row>
    <row r="20" spans="1:18">
      <c r="A20" s="59" t="s">
        <v>23</v>
      </c>
      <c r="B20" s="7" t="s">
        <v>19</v>
      </c>
      <c r="C20" s="31">
        <f t="shared" si="0"/>
        <v>5</v>
      </c>
      <c r="D20" s="32">
        <f t="shared" si="1"/>
        <v>1</v>
      </c>
      <c r="E20" s="27"/>
      <c r="F20" s="27"/>
      <c r="G20" s="27">
        <v>5</v>
      </c>
      <c r="H20" s="2"/>
      <c r="I20" s="27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59" t="s">
        <v>57</v>
      </c>
      <c r="B21" s="7" t="s">
        <v>5</v>
      </c>
      <c r="C21" s="31">
        <f t="shared" si="0"/>
        <v>5</v>
      </c>
      <c r="D21" s="32">
        <f t="shared" si="1"/>
        <v>1</v>
      </c>
      <c r="E21" s="27"/>
      <c r="F21" s="27">
        <v>5</v>
      </c>
      <c r="G21" s="27"/>
      <c r="H21" s="2"/>
      <c r="I21" s="27"/>
      <c r="J21" s="2"/>
      <c r="K21" s="2"/>
      <c r="L21" s="2"/>
      <c r="M21" s="2"/>
      <c r="N21" s="23"/>
      <c r="O21" s="23"/>
      <c r="P21" s="23"/>
      <c r="Q21" s="2"/>
      <c r="R21" s="2"/>
    </row>
    <row r="22" spans="1:18">
      <c r="A22" s="59" t="s">
        <v>96</v>
      </c>
      <c r="B22" s="7" t="s">
        <v>19</v>
      </c>
      <c r="C22" s="31">
        <f>IF(D22&gt;=5,SMALL(E22:U22,1)+SMALL(E22:U22,2)+SMALL(E22:U22,3)+SMALL(E22:U22,4)+SMALL(E22:U22,5),IF(D22=4,SMALL(E22:U22,1)+SMALL(E22:U22,2)+SMALL(E22:U22,3)+SMALL(E22:U22,4),IF(D22=3,SMALL(E22:U22,1)+SMALL(E22:U22,2)+SMALL(E22:U22,3),IF(D22=2,SMALL(E22:U22,1)+SMALL(E22:U22,2),IF(D22=1,SMALL(E22:U22,1),"there must be an easier way to do this")))))</f>
        <v>5</v>
      </c>
      <c r="D22" s="32">
        <f>COUNTA(E22:U22)</f>
        <v>1</v>
      </c>
      <c r="E22" s="2"/>
      <c r="F22" s="27"/>
      <c r="G22" s="2"/>
      <c r="H22" s="26"/>
      <c r="I22" s="27">
        <v>5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59" t="s">
        <v>40</v>
      </c>
      <c r="B23" s="7" t="s">
        <v>39</v>
      </c>
      <c r="C23" s="31">
        <f t="shared" si="0"/>
        <v>6</v>
      </c>
      <c r="D23" s="32">
        <f t="shared" si="1"/>
        <v>1</v>
      </c>
      <c r="E23" s="27">
        <v>6</v>
      </c>
      <c r="F23" s="27"/>
      <c r="G23" s="27"/>
      <c r="H23" s="2"/>
      <c r="I23" s="27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59" t="s">
        <v>54</v>
      </c>
      <c r="B24" s="11" t="s">
        <v>5</v>
      </c>
      <c r="C24" s="31">
        <f t="shared" si="0"/>
        <v>10</v>
      </c>
      <c r="D24" s="32">
        <f t="shared" si="1"/>
        <v>1</v>
      </c>
      <c r="E24" s="60">
        <v>10</v>
      </c>
      <c r="F24" s="60"/>
      <c r="G24" s="27"/>
      <c r="H24" s="2"/>
      <c r="I24" s="27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59" t="s">
        <v>98</v>
      </c>
      <c r="B25" s="7" t="s">
        <v>39</v>
      </c>
      <c r="C25" s="31">
        <f t="shared" ref="C25:C27" si="8">IF(D25&gt;=5,SMALL(E25:U25,1)+SMALL(E25:U25,2)+SMALL(E25:U25,3)+SMALL(E25:U25,4)+SMALL(E25:U25,5),IF(D25=4,SMALL(E25:U25,1)+SMALL(E25:U25,2)+SMALL(E25:U25,3)+SMALL(E25:U25,4),IF(D25=3,SMALL(E25:U25,1)+SMALL(E25:U25,2)+SMALL(E25:U25,3),IF(D25=2,SMALL(E25:U25,1)+SMALL(E25:U25,2),IF(D25=1,SMALL(E25:U25,1),"there must be an easier way to do this")))))</f>
        <v>11</v>
      </c>
      <c r="D25" s="32">
        <f t="shared" ref="D25:D27" si="9">COUNTA(E25:U25)</f>
        <v>1</v>
      </c>
      <c r="E25" s="18"/>
      <c r="F25" s="60"/>
      <c r="G25" s="2"/>
      <c r="H25" s="2"/>
      <c r="I25" s="27">
        <v>11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59" t="s">
        <v>100</v>
      </c>
      <c r="B26" s="7" t="s">
        <v>19</v>
      </c>
      <c r="C26" s="31">
        <f t="shared" si="8"/>
        <v>12</v>
      </c>
      <c r="D26" s="32">
        <f t="shared" si="9"/>
        <v>1</v>
      </c>
      <c r="E26" s="18"/>
      <c r="F26" s="18"/>
      <c r="G26" s="2"/>
      <c r="H26" s="2"/>
      <c r="I26" s="27">
        <v>12</v>
      </c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59" t="s">
        <v>101</v>
      </c>
      <c r="B27" s="7" t="s">
        <v>39</v>
      </c>
      <c r="C27" s="31">
        <f t="shared" si="8"/>
        <v>13</v>
      </c>
      <c r="D27" s="32">
        <f t="shared" si="9"/>
        <v>1</v>
      </c>
      <c r="E27" s="18"/>
      <c r="F27" s="18"/>
      <c r="G27" s="2"/>
      <c r="H27" s="2"/>
      <c r="I27" s="27">
        <v>13</v>
      </c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59" t="s">
        <v>104</v>
      </c>
      <c r="B28" s="7" t="s">
        <v>20</v>
      </c>
      <c r="C28" s="31">
        <f t="shared" ref="C28" si="10">IF(D28&gt;=5,SMALL(E28:U28,1)+SMALL(E28:U28,2)+SMALL(E28:U28,3)+SMALL(E28:U28,4)+SMALL(E28:U28,5),IF(D28=4,SMALL(E28:U28,1)+SMALL(E28:U28,2)+SMALL(E28:U28,3)+SMALL(E28:U28,4),IF(D28=3,SMALL(E28:U28,1)+SMALL(E28:U28,2)+SMALL(E28:U28,3),IF(D28=2,SMALL(E28:U28,1)+SMALL(E28:U28,2),IF(D28=1,SMALL(E28:U28,1),"there must be an easier way to do this")))))</f>
        <v>10</v>
      </c>
      <c r="D28" s="32">
        <f t="shared" ref="D28" si="11">COUNTA(E28:U28)</f>
        <v>1</v>
      </c>
      <c r="E28" s="2"/>
      <c r="F28" s="26"/>
      <c r="G28" s="2"/>
      <c r="H28" s="26"/>
      <c r="I28" s="27"/>
      <c r="J28" s="2"/>
      <c r="K28" s="2">
        <v>10</v>
      </c>
      <c r="L28" s="2"/>
      <c r="M28" s="2"/>
      <c r="N28" s="2"/>
      <c r="O28" s="2"/>
      <c r="P28" s="2"/>
      <c r="Q28" s="2"/>
      <c r="R28" s="2"/>
    </row>
    <row r="29" spans="1:18">
      <c r="A29" s="7"/>
      <c r="B29" s="7"/>
      <c r="C29" s="31"/>
      <c r="D29" s="32">
        <f t="shared" ref="D29:D37" si="12">COUNTA(E29:U29)</f>
        <v>0</v>
      </c>
      <c r="E29" s="18"/>
      <c r="F29" s="18"/>
      <c r="G29" s="2"/>
      <c r="H29" s="2"/>
      <c r="I29" s="27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7"/>
      <c r="B30" s="7"/>
      <c r="C30" s="31"/>
      <c r="D30" s="32">
        <f t="shared" si="12"/>
        <v>0</v>
      </c>
      <c r="E30" s="18"/>
      <c r="F30" s="18"/>
      <c r="G30" s="2"/>
      <c r="H30" s="2"/>
      <c r="I30" s="27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7"/>
      <c r="B31" s="7"/>
      <c r="C31" s="31"/>
      <c r="D31" s="32">
        <f t="shared" si="12"/>
        <v>0</v>
      </c>
      <c r="E31" s="18"/>
      <c r="F31" s="18"/>
      <c r="G31" s="2"/>
      <c r="H31" s="2"/>
      <c r="I31" s="27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7"/>
      <c r="B32" s="7"/>
      <c r="C32" s="31"/>
      <c r="D32" s="32">
        <f t="shared" si="12"/>
        <v>0</v>
      </c>
      <c r="E32" s="2"/>
      <c r="F32" s="26"/>
      <c r="G32" s="2"/>
      <c r="H32" s="2"/>
      <c r="I32" s="27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7"/>
      <c r="B33" s="11"/>
      <c r="C33" s="31"/>
      <c r="D33" s="32">
        <f t="shared" si="12"/>
        <v>0</v>
      </c>
      <c r="E33" s="18"/>
      <c r="F33" s="18"/>
      <c r="G33" s="2"/>
      <c r="H33" s="2"/>
      <c r="I33" s="27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7"/>
      <c r="B34" s="7"/>
      <c r="C34" s="31"/>
      <c r="D34" s="32">
        <f t="shared" si="12"/>
        <v>0</v>
      </c>
      <c r="E34" s="2"/>
      <c r="F34" s="26"/>
      <c r="G34" s="2"/>
      <c r="H34" s="2"/>
      <c r="I34" s="27"/>
      <c r="J34" s="2"/>
      <c r="K34" s="23"/>
      <c r="L34" s="2"/>
      <c r="M34" s="2"/>
      <c r="N34" s="2"/>
      <c r="O34" s="2"/>
      <c r="P34" s="2"/>
      <c r="Q34" s="2"/>
      <c r="R34" s="2"/>
    </row>
    <row r="35" spans="1:18">
      <c r="A35" s="7"/>
      <c r="B35" s="7"/>
      <c r="C35" s="31"/>
      <c r="D35" s="32">
        <f t="shared" si="12"/>
        <v>0</v>
      </c>
      <c r="E35" s="18"/>
      <c r="F35" s="18"/>
      <c r="G35" s="2"/>
      <c r="H35" s="2"/>
      <c r="I35" s="27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7"/>
      <c r="B36" s="7"/>
      <c r="C36" s="31"/>
      <c r="D36" s="32">
        <f t="shared" si="12"/>
        <v>0</v>
      </c>
      <c r="E36" s="18"/>
      <c r="F36" s="18"/>
      <c r="G36" s="2"/>
      <c r="H36" s="2"/>
      <c r="I36" s="27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7"/>
      <c r="B37" s="7"/>
      <c r="C37" s="31"/>
      <c r="D37" s="32">
        <f t="shared" si="12"/>
        <v>0</v>
      </c>
      <c r="E37" s="18"/>
      <c r="F37" s="18"/>
      <c r="G37" s="2"/>
      <c r="H37" s="2"/>
      <c r="I37" s="27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40" t="s">
        <v>53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55" t="s">
        <v>77</v>
      </c>
    </row>
    <row r="40" spans="1:18">
      <c r="A40" s="6" t="s">
        <v>21</v>
      </c>
    </row>
    <row r="41" spans="1:18">
      <c r="A41" s="10" t="s">
        <v>52</v>
      </c>
    </row>
    <row r="42" spans="1:18">
      <c r="A42" s="6" t="s">
        <v>22</v>
      </c>
    </row>
  </sheetData>
  <sortState ref="A2:S24">
    <sortCondition descending="1" ref="D2"/>
  </sortState>
  <conditionalFormatting sqref="D7 D29:D1048576">
    <cfRule type="cellIs" dxfId="20" priority="16" operator="greaterThan">
      <formula>4</formula>
    </cfRule>
  </conditionalFormatting>
  <conditionalFormatting sqref="D3:D10 D12:D17 D19:D37">
    <cfRule type="cellIs" dxfId="19" priority="15" operator="greaterThanOrEqual">
      <formula>5</formula>
    </cfRule>
  </conditionalFormatting>
  <conditionalFormatting sqref="D1 D3:D10 D12:D17 D19:D1048576">
    <cfRule type="cellIs" dxfId="18" priority="14" operator="equal">
      <formula>4</formula>
    </cfRule>
  </conditionalFormatting>
  <conditionalFormatting sqref="D3:D10 D12:D17 D19:D37">
    <cfRule type="cellIs" dxfId="17" priority="13" operator="lessThan">
      <formula>4</formula>
    </cfRule>
  </conditionalFormatting>
  <conditionalFormatting sqref="D2">
    <cfRule type="cellIs" dxfId="16" priority="12" operator="greaterThanOrEqual">
      <formula>5</formula>
    </cfRule>
  </conditionalFormatting>
  <conditionalFormatting sqref="D2">
    <cfRule type="cellIs" dxfId="15" priority="11" operator="equal">
      <formula>4</formula>
    </cfRule>
  </conditionalFormatting>
  <conditionalFormatting sqref="D2">
    <cfRule type="cellIs" dxfId="14" priority="10" operator="lessThan">
      <formula>4</formula>
    </cfRule>
  </conditionalFormatting>
  <conditionalFormatting sqref="D18">
    <cfRule type="cellIs" dxfId="13" priority="3" operator="greaterThanOrEqual">
      <formula>5</formula>
    </cfRule>
  </conditionalFormatting>
  <conditionalFormatting sqref="D18">
    <cfRule type="cellIs" dxfId="12" priority="2" operator="equal">
      <formula>4</formula>
    </cfRule>
  </conditionalFormatting>
  <conditionalFormatting sqref="D18">
    <cfRule type="cellIs" dxfId="11" priority="1" operator="lessThan">
      <formula>4</formula>
    </cfRule>
  </conditionalFormatting>
  <conditionalFormatting sqref="D11">
    <cfRule type="cellIs" dxfId="10" priority="6" operator="greaterThanOrEqual">
      <formula>5</formula>
    </cfRule>
  </conditionalFormatting>
  <conditionalFormatting sqref="D11">
    <cfRule type="cellIs" dxfId="9" priority="5" operator="equal">
      <formula>4</formula>
    </cfRule>
  </conditionalFormatting>
  <conditionalFormatting sqref="D11">
    <cfRule type="cellIs" dxfId="8" priority="4" operator="lessThan">
      <formula>4</formula>
    </cfRule>
  </conditionalFormatting>
  <hyperlinks>
    <hyperlink ref="A41" r:id="rId1"/>
  </hyperlinks>
  <pageMargins left="0.7" right="0.7" top="0.75" bottom="0.75" header="0.3" footer="0.3"/>
  <pageSetup paperSize="9" orientation="portrait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80" zoomScaleNormal="80" zoomScalePageLayoutView="80" workbookViewId="0">
      <selection activeCell="A25" sqref="A2:A25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3" t="s">
        <v>0</v>
      </c>
      <c r="B1" s="3" t="s">
        <v>1</v>
      </c>
      <c r="C1" s="3" t="s">
        <v>41</v>
      </c>
      <c r="D1" s="3" t="s">
        <v>2</v>
      </c>
      <c r="E1" s="3" t="s">
        <v>45</v>
      </c>
      <c r="F1" s="61" t="s">
        <v>78</v>
      </c>
    </row>
    <row r="2" spans="1:8">
      <c r="A2" s="11"/>
      <c r="B2" s="8"/>
      <c r="C2" s="8">
        <f t="shared" ref="C2:C25" si="0">B2/$H$13</f>
        <v>0</v>
      </c>
      <c r="D2" s="9"/>
      <c r="E2" s="7">
        <v>1</v>
      </c>
      <c r="F2" s="61"/>
      <c r="H2" s="6" t="s">
        <v>21</v>
      </c>
    </row>
    <row r="3" spans="1:8">
      <c r="A3" s="7"/>
      <c r="B3" s="8"/>
      <c r="C3" s="8">
        <f t="shared" si="0"/>
        <v>0</v>
      </c>
      <c r="D3" s="9"/>
      <c r="E3" s="7">
        <v>2</v>
      </c>
      <c r="F3" s="61"/>
      <c r="H3" s="10" t="s">
        <v>52</v>
      </c>
    </row>
    <row r="4" spans="1:8">
      <c r="A4" s="7"/>
      <c r="B4" s="8"/>
      <c r="C4" s="8">
        <f t="shared" si="0"/>
        <v>0</v>
      </c>
      <c r="D4" s="9"/>
      <c r="E4" s="7">
        <v>3</v>
      </c>
      <c r="F4" s="61"/>
      <c r="H4" s="6" t="s">
        <v>22</v>
      </c>
    </row>
    <row r="5" spans="1:8">
      <c r="A5" s="11"/>
      <c r="B5" s="8"/>
      <c r="C5" s="8">
        <f t="shared" si="0"/>
        <v>0</v>
      </c>
      <c r="D5" s="9"/>
      <c r="E5" s="7">
        <v>4</v>
      </c>
      <c r="F5" s="61"/>
      <c r="H5" s="6"/>
    </row>
    <row r="6" spans="1:8">
      <c r="A6" s="11"/>
      <c r="B6" s="8"/>
      <c r="C6" s="8">
        <f t="shared" si="0"/>
        <v>0</v>
      </c>
      <c r="D6" s="9"/>
      <c r="E6" s="7">
        <v>5</v>
      </c>
      <c r="F6" s="61"/>
      <c r="H6" s="6"/>
    </row>
    <row r="7" spans="1:8">
      <c r="A7" s="11"/>
      <c r="B7" s="8"/>
      <c r="C7" s="8">
        <f t="shared" si="0"/>
        <v>0</v>
      </c>
      <c r="D7" s="9"/>
      <c r="E7" s="7">
        <v>6</v>
      </c>
      <c r="F7" s="61"/>
      <c r="H7" s="49" t="s">
        <v>67</v>
      </c>
    </row>
    <row r="8" spans="1:8">
      <c r="A8" s="11"/>
      <c r="B8" s="8"/>
      <c r="C8" s="8">
        <f t="shared" si="0"/>
        <v>0</v>
      </c>
      <c r="D8" s="9"/>
      <c r="E8" s="7">
        <v>7</v>
      </c>
      <c r="F8" s="61"/>
      <c r="H8" s="48"/>
    </row>
    <row r="9" spans="1:8">
      <c r="A9" s="7"/>
      <c r="B9" s="8"/>
      <c r="C9" s="8">
        <f t="shared" si="0"/>
        <v>0</v>
      </c>
      <c r="D9" s="9"/>
      <c r="E9" s="7">
        <v>8</v>
      </c>
      <c r="F9" s="61"/>
    </row>
    <row r="10" spans="1:8">
      <c r="A10" s="11"/>
      <c r="B10" s="8"/>
      <c r="C10" s="8">
        <f t="shared" si="0"/>
        <v>0</v>
      </c>
      <c r="D10" s="9"/>
      <c r="E10" s="7">
        <v>9</v>
      </c>
      <c r="F10" s="61"/>
    </row>
    <row r="11" spans="1:8">
      <c r="A11" s="11"/>
      <c r="B11" s="8"/>
      <c r="C11" s="8">
        <f t="shared" si="0"/>
        <v>0</v>
      </c>
      <c r="D11" s="9"/>
      <c r="E11" s="7">
        <v>10</v>
      </c>
      <c r="F11" s="61"/>
    </row>
    <row r="12" spans="1:8">
      <c r="A12" s="11"/>
      <c r="B12" s="8"/>
      <c r="C12" s="8">
        <f t="shared" si="0"/>
        <v>0</v>
      </c>
      <c r="D12" s="9"/>
      <c r="E12" s="7">
        <v>11</v>
      </c>
      <c r="F12" s="61"/>
    </row>
    <row r="13" spans="1:8">
      <c r="A13" s="11"/>
      <c r="B13" s="8"/>
      <c r="C13" s="8">
        <f t="shared" si="0"/>
        <v>0</v>
      </c>
      <c r="D13" s="9"/>
      <c r="E13" s="7">
        <v>12</v>
      </c>
      <c r="F13" s="61"/>
      <c r="H13">
        <v>3.1</v>
      </c>
    </row>
    <row r="14" spans="1:8">
      <c r="A14" s="11"/>
      <c r="B14" s="8"/>
      <c r="C14" s="8">
        <f t="shared" si="0"/>
        <v>0</v>
      </c>
      <c r="D14" s="9"/>
      <c r="E14" s="7">
        <v>13</v>
      </c>
      <c r="F14" s="61"/>
    </row>
    <row r="15" spans="1:8">
      <c r="A15" s="11"/>
      <c r="B15" s="8"/>
      <c r="C15" s="8">
        <f t="shared" si="0"/>
        <v>0</v>
      </c>
      <c r="D15" s="9"/>
      <c r="E15" s="7">
        <v>14</v>
      </c>
      <c r="F15" s="61"/>
    </row>
    <row r="16" spans="1:8">
      <c r="A16" s="11"/>
      <c r="B16" s="8"/>
      <c r="C16" s="8">
        <f t="shared" si="0"/>
        <v>0</v>
      </c>
      <c r="D16" s="9"/>
      <c r="E16" s="7">
        <v>15</v>
      </c>
      <c r="F16" s="61"/>
    </row>
    <row r="17" spans="1:6">
      <c r="A17" s="11"/>
      <c r="B17" s="8"/>
      <c r="C17" s="8">
        <f t="shared" si="0"/>
        <v>0</v>
      </c>
      <c r="D17" s="9"/>
      <c r="E17" s="7">
        <v>16</v>
      </c>
      <c r="F17" s="61"/>
    </row>
    <row r="18" spans="1:6">
      <c r="A18" s="11"/>
      <c r="B18" s="8"/>
      <c r="C18" s="8">
        <f t="shared" si="0"/>
        <v>0</v>
      </c>
      <c r="D18" s="9"/>
      <c r="E18" s="7">
        <v>17</v>
      </c>
      <c r="F18" s="61"/>
    </row>
    <row r="19" spans="1:6">
      <c r="A19" s="7"/>
      <c r="B19" s="8"/>
      <c r="C19" s="8">
        <f t="shared" si="0"/>
        <v>0</v>
      </c>
      <c r="D19" s="9"/>
      <c r="E19" s="7">
        <v>18</v>
      </c>
      <c r="F19" s="61"/>
    </row>
    <row r="20" spans="1:6">
      <c r="A20" s="11"/>
      <c r="B20" s="8"/>
      <c r="C20" s="8">
        <f t="shared" si="0"/>
        <v>0</v>
      </c>
      <c r="D20" s="9"/>
      <c r="E20" s="7">
        <v>19</v>
      </c>
      <c r="F20" s="61"/>
    </row>
    <row r="21" spans="1:6">
      <c r="A21" s="11"/>
      <c r="B21" s="8"/>
      <c r="C21" s="8">
        <f t="shared" si="0"/>
        <v>0</v>
      </c>
      <c r="D21" s="42"/>
      <c r="E21" s="7">
        <v>20</v>
      </c>
      <c r="F21" s="61"/>
    </row>
    <row r="22" spans="1:6">
      <c r="A22" s="11"/>
      <c r="B22" s="8"/>
      <c r="C22" s="8">
        <f t="shared" si="0"/>
        <v>0</v>
      </c>
      <c r="D22" s="9"/>
      <c r="E22" s="7">
        <v>21</v>
      </c>
      <c r="F22" s="61"/>
    </row>
    <row r="23" spans="1:6">
      <c r="A23" s="11"/>
      <c r="B23" s="8"/>
      <c r="C23" s="8">
        <f t="shared" si="0"/>
        <v>0</v>
      </c>
      <c r="D23" s="9"/>
      <c r="E23" s="7">
        <v>22</v>
      </c>
      <c r="F23" s="61"/>
    </row>
    <row r="24" spans="1:6">
      <c r="A24" s="11"/>
      <c r="B24" s="8"/>
      <c r="C24" s="8">
        <f t="shared" si="0"/>
        <v>0</v>
      </c>
      <c r="D24" s="9"/>
      <c r="E24" s="7">
        <v>23</v>
      </c>
      <c r="F24" s="61"/>
    </row>
    <row r="25" spans="1:6">
      <c r="A25" s="7"/>
      <c r="B25" s="8"/>
      <c r="C25" s="8">
        <f t="shared" si="0"/>
        <v>0</v>
      </c>
      <c r="D25" s="9"/>
      <c r="E25" s="7">
        <v>24</v>
      </c>
      <c r="F25" s="61"/>
    </row>
    <row r="27" spans="1:6">
      <c r="A27" s="3" t="s">
        <v>0</v>
      </c>
      <c r="B27" s="3" t="s">
        <v>1</v>
      </c>
      <c r="C27" s="3" t="s">
        <v>41</v>
      </c>
      <c r="D27" s="3" t="s">
        <v>2</v>
      </c>
      <c r="E27" s="3" t="s">
        <v>45</v>
      </c>
      <c r="F27" s="61" t="s">
        <v>79</v>
      </c>
    </row>
    <row r="28" spans="1:6">
      <c r="A28" s="7"/>
      <c r="B28" s="8"/>
      <c r="C28" s="8">
        <f t="shared" ref="C28:C37" si="1">B28/$H$13</f>
        <v>0</v>
      </c>
      <c r="D28" s="9"/>
      <c r="E28" s="7">
        <v>1</v>
      </c>
      <c r="F28" s="61"/>
    </row>
    <row r="29" spans="1:6">
      <c r="A29" s="7"/>
      <c r="B29" s="8"/>
      <c r="C29" s="8">
        <f t="shared" si="1"/>
        <v>0</v>
      </c>
      <c r="D29" s="9"/>
      <c r="E29" s="7">
        <v>2</v>
      </c>
      <c r="F29" s="61"/>
    </row>
    <row r="30" spans="1:6">
      <c r="A30" s="11"/>
      <c r="B30" s="8"/>
      <c r="C30" s="8">
        <f t="shared" si="1"/>
        <v>0</v>
      </c>
      <c r="D30" s="9"/>
      <c r="E30" s="7">
        <v>3</v>
      </c>
      <c r="F30" s="61"/>
    </row>
    <row r="31" spans="1:6">
      <c r="A31" s="11"/>
      <c r="B31" s="8"/>
      <c r="C31" s="8">
        <f t="shared" si="1"/>
        <v>0</v>
      </c>
      <c r="D31" s="9"/>
      <c r="E31" s="7">
        <v>4</v>
      </c>
      <c r="F31" s="61"/>
    </row>
    <row r="32" spans="1:6">
      <c r="A32" s="7"/>
      <c r="B32" s="8"/>
      <c r="C32" s="8">
        <f t="shared" si="1"/>
        <v>0</v>
      </c>
      <c r="D32" s="9"/>
      <c r="E32" s="7">
        <v>5</v>
      </c>
      <c r="F32" s="61"/>
    </row>
    <row r="33" spans="1:6">
      <c r="A33" s="7"/>
      <c r="B33" s="8"/>
      <c r="C33" s="8">
        <f t="shared" si="1"/>
        <v>0</v>
      </c>
      <c r="D33" s="9"/>
      <c r="E33" s="7">
        <v>6</v>
      </c>
      <c r="F33" s="61"/>
    </row>
    <row r="34" spans="1:6">
      <c r="A34" s="7"/>
      <c r="B34" s="8"/>
      <c r="C34" s="8">
        <f t="shared" si="1"/>
        <v>0</v>
      </c>
      <c r="D34" s="9"/>
      <c r="E34" s="7">
        <v>7</v>
      </c>
      <c r="F34" s="61"/>
    </row>
    <row r="35" spans="1:6">
      <c r="A35" s="11"/>
      <c r="B35" s="8"/>
      <c r="C35" s="8">
        <f t="shared" si="1"/>
        <v>0</v>
      </c>
      <c r="D35" s="9"/>
      <c r="E35" s="7">
        <v>8</v>
      </c>
      <c r="F35" s="61"/>
    </row>
    <row r="36" spans="1:6">
      <c r="A36" s="11"/>
      <c r="B36" s="8"/>
      <c r="C36" s="8">
        <f t="shared" si="1"/>
        <v>0</v>
      </c>
      <c r="D36" s="9"/>
      <c r="E36" s="7">
        <v>9</v>
      </c>
      <c r="F36" s="61"/>
    </row>
    <row r="37" spans="1:6">
      <c r="A37" s="7"/>
      <c r="B37" s="8"/>
      <c r="C37" s="8">
        <f t="shared" si="1"/>
        <v>0</v>
      </c>
      <c r="D37" s="9"/>
      <c r="E37" s="7">
        <v>10</v>
      </c>
      <c r="F37" s="61"/>
    </row>
  </sheetData>
  <sortState ref="A28:E37">
    <sortCondition ref="B28"/>
  </sortState>
  <mergeCells count="2">
    <mergeCell ref="F1:F25"/>
    <mergeCell ref="F27:F37"/>
  </mergeCells>
  <conditionalFormatting sqref="A28:A1048576 A1:A26">
    <cfRule type="duplicateValues" dxfId="7" priority="2"/>
  </conditionalFormatting>
  <conditionalFormatting sqref="A27">
    <cfRule type="duplicateValues" dxfId="6" priority="1"/>
  </conditionalFormatting>
  <hyperlinks>
    <hyperlink ref="H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70" zoomScaleNormal="70" zoomScalePageLayoutView="70" workbookViewId="0">
      <selection activeCell="H8" sqref="H8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3" t="s">
        <v>0</v>
      </c>
      <c r="B1" s="3" t="s">
        <v>1</v>
      </c>
      <c r="C1" s="3" t="s">
        <v>41</v>
      </c>
      <c r="D1" s="3" t="s">
        <v>2</v>
      </c>
      <c r="E1" s="35" t="s">
        <v>45</v>
      </c>
      <c r="F1" s="61" t="s">
        <v>78</v>
      </c>
    </row>
    <row r="2" spans="1:8">
      <c r="A2" s="11"/>
      <c r="B2" s="8"/>
      <c r="C2" s="8">
        <f t="shared" ref="C2:C27" si="0">B2/$H$21</f>
        <v>0</v>
      </c>
      <c r="D2" s="9"/>
      <c r="E2" s="7">
        <v>1</v>
      </c>
      <c r="F2" s="61"/>
      <c r="H2" s="6" t="s">
        <v>21</v>
      </c>
    </row>
    <row r="3" spans="1:8">
      <c r="A3" s="11"/>
      <c r="B3" s="8"/>
      <c r="C3" s="8">
        <f t="shared" si="0"/>
        <v>0</v>
      </c>
      <c r="D3" s="9"/>
      <c r="E3" s="7">
        <v>2</v>
      </c>
      <c r="F3" s="61"/>
      <c r="H3" s="10" t="s">
        <v>52</v>
      </c>
    </row>
    <row r="4" spans="1:8">
      <c r="A4" s="11"/>
      <c r="B4" s="8"/>
      <c r="C4" s="8">
        <f t="shared" si="0"/>
        <v>0</v>
      </c>
      <c r="D4" s="9"/>
      <c r="E4" s="7">
        <v>3</v>
      </c>
      <c r="F4" s="61"/>
      <c r="H4" s="6" t="s">
        <v>22</v>
      </c>
    </row>
    <row r="5" spans="1:8">
      <c r="A5" s="11"/>
      <c r="B5" s="8"/>
      <c r="C5" s="54">
        <f t="shared" si="0"/>
        <v>0</v>
      </c>
      <c r="D5" s="9"/>
      <c r="E5" s="7">
        <v>4</v>
      </c>
      <c r="F5" s="61"/>
    </row>
    <row r="6" spans="1:8">
      <c r="A6" s="11"/>
      <c r="B6" s="8"/>
      <c r="C6" s="8">
        <f t="shared" si="0"/>
        <v>0</v>
      </c>
      <c r="D6" s="9"/>
      <c r="E6" s="7">
        <v>5</v>
      </c>
      <c r="F6" s="61"/>
    </row>
    <row r="7" spans="1:8">
      <c r="A7" s="7"/>
      <c r="B7" s="8"/>
      <c r="C7" s="8">
        <f t="shared" si="0"/>
        <v>0</v>
      </c>
      <c r="D7" s="9"/>
      <c r="E7" s="7">
        <v>6</v>
      </c>
      <c r="F7" s="61"/>
      <c r="H7" s="48" t="s">
        <v>67</v>
      </c>
    </row>
    <row r="8" spans="1:8">
      <c r="A8" s="11"/>
      <c r="B8" s="8"/>
      <c r="C8" s="8">
        <f t="shared" si="0"/>
        <v>0</v>
      </c>
      <c r="D8" s="9"/>
      <c r="E8" s="7">
        <v>7</v>
      </c>
      <c r="F8" s="61"/>
      <c r="H8" s="48"/>
    </row>
    <row r="9" spans="1:8">
      <c r="A9" s="11"/>
      <c r="B9" s="8"/>
      <c r="C9" s="8">
        <f t="shared" si="0"/>
        <v>0</v>
      </c>
      <c r="D9" s="9"/>
      <c r="E9" s="7">
        <v>8</v>
      </c>
      <c r="F9" s="61"/>
    </row>
    <row r="10" spans="1:8">
      <c r="A10" s="11"/>
      <c r="B10" s="8"/>
      <c r="C10" s="8">
        <f t="shared" si="0"/>
        <v>0</v>
      </c>
      <c r="D10" s="9"/>
      <c r="E10" s="7">
        <v>9</v>
      </c>
      <c r="F10" s="61"/>
    </row>
    <row r="11" spans="1:8">
      <c r="A11" s="7"/>
      <c r="B11" s="8"/>
      <c r="C11" s="8">
        <f t="shared" si="0"/>
        <v>0</v>
      </c>
      <c r="D11" s="9"/>
      <c r="E11" s="7">
        <v>10</v>
      </c>
      <c r="F11" s="61"/>
    </row>
    <row r="12" spans="1:8">
      <c r="A12" s="7"/>
      <c r="B12" s="8"/>
      <c r="C12" s="8">
        <f t="shared" si="0"/>
        <v>0</v>
      </c>
      <c r="D12" s="9"/>
      <c r="E12" s="7">
        <v>11</v>
      </c>
      <c r="F12" s="61"/>
    </row>
    <row r="13" spans="1:8">
      <c r="A13" s="11"/>
      <c r="B13" s="8"/>
      <c r="C13" s="8">
        <f t="shared" si="0"/>
        <v>0</v>
      </c>
      <c r="D13" s="9"/>
      <c r="E13" s="7">
        <v>12</v>
      </c>
      <c r="F13" s="61"/>
    </row>
    <row r="14" spans="1:8">
      <c r="A14" s="7"/>
      <c r="B14" s="8"/>
      <c r="C14" s="8">
        <f t="shared" si="0"/>
        <v>0</v>
      </c>
      <c r="D14" s="9"/>
      <c r="E14" s="7">
        <v>13</v>
      </c>
      <c r="F14" s="61"/>
    </row>
    <row r="15" spans="1:8">
      <c r="A15" s="11"/>
      <c r="B15" s="8"/>
      <c r="C15" s="8">
        <f t="shared" si="0"/>
        <v>0</v>
      </c>
      <c r="D15" s="9"/>
      <c r="E15" s="7">
        <v>14</v>
      </c>
      <c r="F15" s="61"/>
    </row>
    <row r="16" spans="1:8">
      <c r="A16" s="11"/>
      <c r="B16" s="8"/>
      <c r="C16" s="54">
        <f t="shared" si="0"/>
        <v>0</v>
      </c>
      <c r="D16" s="9"/>
      <c r="E16" s="7">
        <v>15</v>
      </c>
      <c r="F16" s="61"/>
    </row>
    <row r="17" spans="1:10">
      <c r="A17" s="11"/>
      <c r="B17" s="8"/>
      <c r="C17" s="8">
        <f t="shared" si="0"/>
        <v>0</v>
      </c>
      <c r="D17" s="9"/>
      <c r="E17" s="7">
        <v>16</v>
      </c>
      <c r="F17" s="61"/>
    </row>
    <row r="18" spans="1:10">
      <c r="A18" s="11"/>
      <c r="B18" s="8"/>
      <c r="C18" s="54">
        <f t="shared" si="0"/>
        <v>0</v>
      </c>
      <c r="D18" s="9"/>
      <c r="E18" s="7">
        <v>17</v>
      </c>
      <c r="F18" s="61"/>
    </row>
    <row r="19" spans="1:10">
      <c r="A19" s="7"/>
      <c r="B19" s="8"/>
      <c r="C19" s="8">
        <f t="shared" si="0"/>
        <v>0</v>
      </c>
      <c r="D19" s="9"/>
      <c r="E19" s="7">
        <v>18</v>
      </c>
      <c r="F19" s="61"/>
    </row>
    <row r="20" spans="1:10">
      <c r="A20" s="7"/>
      <c r="B20" s="8"/>
      <c r="C20" s="8">
        <f t="shared" si="0"/>
        <v>0</v>
      </c>
      <c r="D20" s="9"/>
      <c r="E20" s="7">
        <v>19</v>
      </c>
      <c r="F20" s="61"/>
    </row>
    <row r="21" spans="1:10">
      <c r="A21" s="7"/>
      <c r="B21" s="8"/>
      <c r="C21" s="8">
        <f t="shared" si="0"/>
        <v>0</v>
      </c>
      <c r="D21" s="9"/>
      <c r="E21" s="7">
        <v>20</v>
      </c>
      <c r="F21" s="61"/>
      <c r="H21">
        <v>3.1</v>
      </c>
      <c r="J21" s="12"/>
    </row>
    <row r="22" spans="1:10">
      <c r="A22" s="11"/>
      <c r="B22" s="8"/>
      <c r="C22" s="8">
        <f t="shared" si="0"/>
        <v>0</v>
      </c>
      <c r="D22" s="9"/>
      <c r="E22" s="7">
        <v>21</v>
      </c>
      <c r="F22" s="61"/>
      <c r="J22" s="12"/>
    </row>
    <row r="23" spans="1:10">
      <c r="A23" s="11"/>
      <c r="B23" s="8"/>
      <c r="C23" s="8">
        <f t="shared" si="0"/>
        <v>0</v>
      </c>
      <c r="D23" s="9"/>
      <c r="E23" s="7">
        <v>22</v>
      </c>
      <c r="F23" s="61"/>
      <c r="J23" s="12"/>
    </row>
    <row r="24" spans="1:10">
      <c r="A24" s="11"/>
      <c r="B24" s="8"/>
      <c r="C24" s="8">
        <f t="shared" si="0"/>
        <v>0</v>
      </c>
      <c r="D24" s="9"/>
      <c r="E24" s="7">
        <v>23</v>
      </c>
      <c r="F24" s="61"/>
      <c r="J24" s="12"/>
    </row>
    <row r="25" spans="1:10">
      <c r="A25" s="11"/>
      <c r="B25" s="8"/>
      <c r="C25" s="8">
        <f t="shared" si="0"/>
        <v>0</v>
      </c>
      <c r="D25" s="9"/>
      <c r="E25" s="7">
        <v>24</v>
      </c>
      <c r="F25" s="61"/>
    </row>
    <row r="26" spans="1:10">
      <c r="A26" s="11"/>
      <c r="B26" s="8"/>
      <c r="C26" s="8">
        <f t="shared" si="0"/>
        <v>0</v>
      </c>
      <c r="D26" s="9"/>
      <c r="E26" s="7">
        <v>25</v>
      </c>
      <c r="F26" s="61"/>
    </row>
    <row r="27" spans="1:10">
      <c r="A27" s="7"/>
      <c r="B27" s="8"/>
      <c r="C27" s="8">
        <f t="shared" si="0"/>
        <v>0</v>
      </c>
      <c r="D27" s="9"/>
      <c r="E27" s="7">
        <v>26</v>
      </c>
      <c r="F27" s="61"/>
    </row>
    <row r="28" spans="1:10">
      <c r="A28" s="34"/>
      <c r="B28" s="51"/>
      <c r="C28" s="53"/>
      <c r="D28" s="52"/>
      <c r="E28" s="50"/>
    </row>
    <row r="30" spans="1:10">
      <c r="A30" s="3" t="s">
        <v>0</v>
      </c>
      <c r="B30" s="3" t="s">
        <v>1</v>
      </c>
      <c r="C30" s="3" t="s">
        <v>41</v>
      </c>
      <c r="D30" s="3" t="s">
        <v>2</v>
      </c>
      <c r="E30" s="3" t="s">
        <v>45</v>
      </c>
      <c r="F30" s="61" t="s">
        <v>79</v>
      </c>
    </row>
    <row r="31" spans="1:10">
      <c r="A31" s="11"/>
      <c r="B31" s="8"/>
      <c r="C31" s="8">
        <f t="shared" ref="C31:C40" si="1">B31/$H$21</f>
        <v>0</v>
      </c>
      <c r="D31" s="9"/>
      <c r="E31" s="7">
        <v>1</v>
      </c>
      <c r="F31" s="61"/>
    </row>
    <row r="32" spans="1:10">
      <c r="A32" s="11"/>
      <c r="B32" s="8"/>
      <c r="C32" s="8">
        <f t="shared" si="1"/>
        <v>0</v>
      </c>
      <c r="D32" s="9"/>
      <c r="E32" s="7">
        <v>2</v>
      </c>
      <c r="F32" s="61"/>
    </row>
    <row r="33" spans="1:6">
      <c r="A33" s="11"/>
      <c r="B33" s="8"/>
      <c r="C33" s="8">
        <f t="shared" si="1"/>
        <v>0</v>
      </c>
      <c r="D33" s="9"/>
      <c r="E33" s="7">
        <v>3</v>
      </c>
      <c r="F33" s="61"/>
    </row>
    <row r="34" spans="1:6">
      <c r="A34" s="11"/>
      <c r="B34" s="8"/>
      <c r="C34" s="8">
        <f t="shared" si="1"/>
        <v>0</v>
      </c>
      <c r="D34" s="9"/>
      <c r="E34" s="7">
        <v>4</v>
      </c>
      <c r="F34" s="61"/>
    </row>
    <row r="35" spans="1:6">
      <c r="A35" s="7"/>
      <c r="B35" s="8"/>
      <c r="C35" s="8">
        <f t="shared" si="1"/>
        <v>0</v>
      </c>
      <c r="D35" s="9"/>
      <c r="E35" s="7">
        <v>5</v>
      </c>
      <c r="F35" s="61"/>
    </row>
    <row r="36" spans="1:6">
      <c r="A36" s="11"/>
      <c r="B36" s="8"/>
      <c r="C36" s="8">
        <f t="shared" si="1"/>
        <v>0</v>
      </c>
      <c r="D36" s="9"/>
      <c r="E36" s="7">
        <v>6</v>
      </c>
      <c r="F36" s="61"/>
    </row>
    <row r="37" spans="1:6">
      <c r="A37" s="11"/>
      <c r="B37" s="8"/>
      <c r="C37" s="8">
        <f t="shared" si="1"/>
        <v>0</v>
      </c>
      <c r="D37" s="9"/>
      <c r="E37" s="7">
        <v>7</v>
      </c>
      <c r="F37" s="61"/>
    </row>
    <row r="38" spans="1:6">
      <c r="A38" s="11"/>
      <c r="B38" s="8"/>
      <c r="C38" s="8">
        <f t="shared" si="1"/>
        <v>0</v>
      </c>
      <c r="D38" s="9"/>
      <c r="E38" s="7">
        <v>8</v>
      </c>
      <c r="F38" s="61"/>
    </row>
    <row r="39" spans="1:6">
      <c r="A39" s="11"/>
      <c r="B39" s="8"/>
      <c r="C39" s="8">
        <f t="shared" si="1"/>
        <v>0</v>
      </c>
      <c r="D39" s="9"/>
      <c r="E39" s="7">
        <v>9</v>
      </c>
      <c r="F39" s="61"/>
    </row>
    <row r="40" spans="1:6">
      <c r="A40" s="56"/>
      <c r="B40" s="57"/>
      <c r="C40" s="58">
        <f t="shared" si="1"/>
        <v>0</v>
      </c>
      <c r="D40" s="9"/>
      <c r="E40" s="7">
        <v>10</v>
      </c>
      <c r="F40" s="61"/>
    </row>
  </sheetData>
  <sortState ref="A31:E40">
    <sortCondition ref="B31"/>
  </sortState>
  <mergeCells count="2">
    <mergeCell ref="F1:F27"/>
    <mergeCell ref="F30:F40"/>
  </mergeCells>
  <conditionalFormatting sqref="A31:A1048576 A1:A29">
    <cfRule type="duplicateValues" dxfId="5" priority="2"/>
  </conditionalFormatting>
  <conditionalFormatting sqref="A30">
    <cfRule type="duplicateValues" dxfId="4" priority="1"/>
  </conditionalFormatting>
  <hyperlinks>
    <hyperlink ref="H3" r:id="rId1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3" sqref="G13"/>
    </sheetView>
  </sheetViews>
  <sheetFormatPr baseColWidth="10" defaultColWidth="8.83203125" defaultRowHeight="14" x14ac:dyDescent="0"/>
  <cols>
    <col min="1" max="1" width="38.33203125" customWidth="1"/>
    <col min="2" max="2" width="12.33203125" bestFit="1" customWidth="1"/>
    <col min="3" max="4" width="13.6640625" customWidth="1"/>
  </cols>
  <sheetData>
    <row r="1" spans="1:7">
      <c r="A1" t="s">
        <v>78</v>
      </c>
    </row>
    <row r="2" spans="1:7">
      <c r="A2" s="3" t="s">
        <v>0</v>
      </c>
      <c r="B2" s="3" t="s">
        <v>64</v>
      </c>
      <c r="C2" s="3" t="s">
        <v>1</v>
      </c>
      <c r="D2" s="3" t="s">
        <v>41</v>
      </c>
      <c r="E2" s="3" t="s">
        <v>45</v>
      </c>
    </row>
    <row r="3" spans="1:7">
      <c r="A3" s="11" t="s">
        <v>4</v>
      </c>
      <c r="B3" s="7" t="s">
        <v>66</v>
      </c>
      <c r="C3" s="8">
        <v>0.11319444444444444</v>
      </c>
      <c r="D3" s="8">
        <f>C3/$G$16</f>
        <v>4.3203986429177273E-3</v>
      </c>
      <c r="E3" s="7">
        <v>1</v>
      </c>
    </row>
    <row r="4" spans="1:7">
      <c r="A4" s="11" t="s">
        <v>17</v>
      </c>
      <c r="B4" s="7" t="s">
        <v>80</v>
      </c>
      <c r="C4" s="8">
        <v>0.12796296296296297</v>
      </c>
      <c r="D4" s="8">
        <f>C4/$G$16</f>
        <v>4.8840825558382813E-3</v>
      </c>
      <c r="E4" s="7">
        <v>2</v>
      </c>
    </row>
    <row r="5" spans="1:7">
      <c r="A5" s="11" t="s">
        <v>63</v>
      </c>
      <c r="B5" s="7" t="s">
        <v>65</v>
      </c>
      <c r="C5" s="8">
        <v>0.1361111111111111</v>
      </c>
      <c r="D5" s="8">
        <f t="shared" ref="D5:D12" si="0">C5/$G$16</f>
        <v>5.1950805767599657E-3</v>
      </c>
      <c r="E5" s="7">
        <v>3</v>
      </c>
    </row>
    <row r="6" spans="1:7">
      <c r="A6" s="11" t="s">
        <v>6</v>
      </c>
      <c r="B6" s="11" t="s">
        <v>107</v>
      </c>
      <c r="C6" s="54">
        <v>0.14157407407407407</v>
      </c>
      <c r="D6" s="8">
        <f t="shared" si="0"/>
        <v>5.4035906135142782E-3</v>
      </c>
      <c r="E6" s="7">
        <v>4</v>
      </c>
    </row>
    <row r="7" spans="1:7">
      <c r="A7" s="7" t="s">
        <v>62</v>
      </c>
      <c r="B7" s="7" t="s">
        <v>66</v>
      </c>
      <c r="C7" s="8">
        <v>0.14305555555555557</v>
      </c>
      <c r="D7" s="8">
        <f t="shared" si="0"/>
        <v>5.4601357082273124E-3</v>
      </c>
      <c r="E7" s="7">
        <v>5</v>
      </c>
    </row>
    <row r="8" spans="1:7">
      <c r="A8" s="7" t="s">
        <v>51</v>
      </c>
      <c r="B8" s="7" t="s">
        <v>66</v>
      </c>
      <c r="C8" s="8">
        <v>0.16319444444444445</v>
      </c>
      <c r="D8" s="8">
        <f t="shared" si="0"/>
        <v>6.2287955894826125E-3</v>
      </c>
      <c r="E8" s="7">
        <v>6</v>
      </c>
    </row>
    <row r="9" spans="1:7">
      <c r="A9" s="7" t="s">
        <v>8</v>
      </c>
      <c r="B9" s="7" t="s">
        <v>92</v>
      </c>
      <c r="C9" s="8">
        <v>0.14166666666666666</v>
      </c>
      <c r="D9" s="8">
        <f t="shared" si="0"/>
        <v>5.407124681933842E-3</v>
      </c>
      <c r="E9" s="7">
        <v>7</v>
      </c>
    </row>
    <row r="10" spans="1:7">
      <c r="A10" s="11" t="s">
        <v>15</v>
      </c>
      <c r="B10" s="7" t="s">
        <v>93</v>
      </c>
      <c r="C10" s="8">
        <v>0.17777777777777778</v>
      </c>
      <c r="D10" s="8">
        <f t="shared" si="0"/>
        <v>6.7854113655640381E-3</v>
      </c>
      <c r="E10" s="7">
        <v>8</v>
      </c>
    </row>
    <row r="11" spans="1:7">
      <c r="A11" s="7" t="s">
        <v>12</v>
      </c>
      <c r="B11" s="7" t="s">
        <v>80</v>
      </c>
      <c r="C11" s="8">
        <v>0.20555555555555557</v>
      </c>
      <c r="D11" s="8">
        <f t="shared" si="0"/>
        <v>7.8456318914334189E-3</v>
      </c>
      <c r="E11" s="7">
        <v>9</v>
      </c>
    </row>
    <row r="12" spans="1:7">
      <c r="A12" s="11"/>
      <c r="B12" s="7"/>
      <c r="C12" s="8"/>
      <c r="D12" s="8">
        <f t="shared" si="0"/>
        <v>0</v>
      </c>
      <c r="E12" s="7">
        <v>10</v>
      </c>
    </row>
    <row r="13" spans="1:7">
      <c r="A13" s="11"/>
      <c r="B13" s="7"/>
      <c r="C13" s="8"/>
      <c r="D13" s="8">
        <f>C13/$G$16</f>
        <v>0</v>
      </c>
      <c r="E13" s="7">
        <v>11</v>
      </c>
    </row>
    <row r="14" spans="1:7">
      <c r="A14" s="11"/>
      <c r="B14" s="7"/>
      <c r="C14" s="8"/>
      <c r="D14" s="8">
        <f>C14/$G$16</f>
        <v>0</v>
      </c>
      <c r="E14" s="7">
        <v>12</v>
      </c>
    </row>
    <row r="15" spans="1:7">
      <c r="A15" s="34"/>
      <c r="B15" s="50"/>
      <c r="C15" s="51"/>
      <c r="D15" s="51"/>
      <c r="E15" s="50"/>
    </row>
    <row r="16" spans="1:7">
      <c r="A16" s="34" t="s">
        <v>79</v>
      </c>
      <c r="G16">
        <v>26.2</v>
      </c>
    </row>
    <row r="17" spans="1:5">
      <c r="A17" s="3" t="s">
        <v>0</v>
      </c>
      <c r="B17" s="3" t="s">
        <v>64</v>
      </c>
      <c r="C17" s="3" t="s">
        <v>1</v>
      </c>
      <c r="D17" s="3" t="s">
        <v>41</v>
      </c>
      <c r="E17" s="3" t="s">
        <v>45</v>
      </c>
    </row>
    <row r="18" spans="1:5">
      <c r="A18" s="7" t="s">
        <v>105</v>
      </c>
      <c r="B18" s="7" t="s">
        <v>106</v>
      </c>
      <c r="C18" s="8">
        <v>0.14606481481481481</v>
      </c>
      <c r="D18" s="8"/>
      <c r="E18" s="7">
        <v>1</v>
      </c>
    </row>
    <row r="19" spans="1:5">
      <c r="A19" s="7"/>
      <c r="B19" s="7"/>
      <c r="C19" s="8"/>
      <c r="D19" s="8"/>
      <c r="E19" s="7">
        <v>2</v>
      </c>
    </row>
    <row r="20" spans="1:5">
      <c r="A20" s="11"/>
      <c r="B20" s="11"/>
      <c r="C20" s="8"/>
      <c r="D20" s="8"/>
      <c r="E20" s="7">
        <v>3</v>
      </c>
    </row>
  </sheetData>
  <sortState ref="A3:F14">
    <sortCondition ref="C3"/>
  </sortState>
  <conditionalFormatting sqref="A17">
    <cfRule type="duplicateValues" dxfId="3" priority="8"/>
  </conditionalFormatting>
  <conditionalFormatting sqref="B2">
    <cfRule type="duplicateValues" dxfId="2" priority="2"/>
  </conditionalFormatting>
  <conditionalFormatting sqref="B17">
    <cfRule type="duplicateValues" dxfId="1" priority="1"/>
  </conditionalFormatting>
  <conditionalFormatting sqref="A18:A20 A2:A16">
    <cfRule type="duplicateValues" dxfId="0" priority="10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0" sqref="B10:B19"/>
    </sheetView>
  </sheetViews>
  <sheetFormatPr baseColWidth="10" defaultColWidth="8.83203125" defaultRowHeight="14" x14ac:dyDescent="0"/>
  <cols>
    <col min="1" max="1" width="13.83203125" customWidth="1"/>
    <col min="2" max="2" width="33.5" customWidth="1"/>
    <col min="3" max="3" width="9.33203125" customWidth="1"/>
    <col min="4" max="4" width="9.6640625" customWidth="1"/>
    <col min="5" max="5" width="16.1640625" customWidth="1"/>
    <col min="6" max="6" width="9.33203125" customWidth="1"/>
    <col min="7" max="7" width="12.6640625" customWidth="1"/>
    <col min="8" max="8" width="11" customWidth="1"/>
  </cols>
  <sheetData>
    <row r="1" spans="1:6" ht="28">
      <c r="B1" s="45"/>
      <c r="C1" s="44" t="s">
        <v>27</v>
      </c>
      <c r="D1" s="44" t="s">
        <v>28</v>
      </c>
    </row>
    <row r="2" spans="1:6">
      <c r="B2" s="7">
        <v>1</v>
      </c>
      <c r="C2" s="8">
        <v>1.2442129629629629E-2</v>
      </c>
      <c r="D2" s="8">
        <v>2.2638888888888889E-2</v>
      </c>
    </row>
    <row r="3" spans="1:6">
      <c r="B3" s="7">
        <v>2</v>
      </c>
      <c r="C3" s="19">
        <v>1.2488425925925925E-2</v>
      </c>
      <c r="D3" s="19">
        <v>2.3391203703703702E-2</v>
      </c>
      <c r="E3" s="13"/>
      <c r="F3" s="13"/>
    </row>
    <row r="4" spans="1:6">
      <c r="B4" s="7">
        <v>3</v>
      </c>
      <c r="C4" s="8">
        <v>1.2731481481481481E-2</v>
      </c>
      <c r="D4" s="8">
        <v>2.3472222222222217E-2</v>
      </c>
      <c r="E4" s="12"/>
      <c r="F4" s="12"/>
    </row>
    <row r="5" spans="1:6">
      <c r="B5" s="7" t="s">
        <v>29</v>
      </c>
      <c r="C5" s="21">
        <f>SUM(C2:C4)</f>
        <v>3.7662037037037036E-2</v>
      </c>
      <c r="D5" s="8">
        <f>SUM(D2:D4)</f>
        <v>6.9502314814814808E-2</v>
      </c>
      <c r="F5" s="12"/>
    </row>
    <row r="6" spans="1:6">
      <c r="B6" s="7" t="s">
        <v>30</v>
      </c>
      <c r="C6" s="7"/>
      <c r="D6" s="22">
        <f>D5/C5</f>
        <v>1.8454210202827288</v>
      </c>
      <c r="F6" s="15"/>
    </row>
    <row r="7" spans="1:6">
      <c r="D7" s="14"/>
      <c r="F7" s="15"/>
    </row>
    <row r="8" spans="1:6">
      <c r="D8" s="14"/>
      <c r="F8" s="15"/>
    </row>
    <row r="9" spans="1:6" ht="42">
      <c r="A9" s="44" t="s">
        <v>35</v>
      </c>
      <c r="B9" s="45" t="s">
        <v>0</v>
      </c>
      <c r="C9" s="44" t="s">
        <v>31</v>
      </c>
      <c r="D9" s="44" t="s">
        <v>36</v>
      </c>
      <c r="E9" s="44" t="s">
        <v>37</v>
      </c>
      <c r="F9" s="44" t="s">
        <v>38</v>
      </c>
    </row>
    <row r="10" spans="1:6">
      <c r="A10" s="7">
        <v>1</v>
      </c>
      <c r="B10" s="7" t="s">
        <v>88</v>
      </c>
      <c r="C10" s="18" t="s">
        <v>33</v>
      </c>
      <c r="D10" s="19">
        <v>2.2638888888888889E-2</v>
      </c>
      <c r="E10" s="19"/>
      <c r="F10" s="19">
        <f>D10</f>
        <v>2.2638888888888889E-2</v>
      </c>
    </row>
    <row r="11" spans="1:6">
      <c r="A11" s="7">
        <v>2</v>
      </c>
      <c r="B11" s="7" t="s">
        <v>72</v>
      </c>
      <c r="C11" s="18" t="s">
        <v>32</v>
      </c>
      <c r="D11" s="19">
        <v>1.3078703703703703E-2</v>
      </c>
      <c r="E11" s="19">
        <f>D11*$D$6</f>
        <v>2.4135714732864393E-2</v>
      </c>
      <c r="F11" s="19">
        <f>E11</f>
        <v>2.4135714732864393E-2</v>
      </c>
    </row>
    <row r="12" spans="1:6">
      <c r="A12" s="7">
        <v>3</v>
      </c>
      <c r="B12" s="7" t="s">
        <v>16</v>
      </c>
      <c r="C12" s="18" t="s">
        <v>33</v>
      </c>
      <c r="D12" s="19">
        <v>2.4247685185185181E-2</v>
      </c>
      <c r="E12" s="19"/>
      <c r="F12" s="19">
        <f>D12</f>
        <v>2.4247685185185181E-2</v>
      </c>
    </row>
    <row r="13" spans="1:6">
      <c r="A13" s="7">
        <v>4</v>
      </c>
      <c r="B13" s="7" t="s">
        <v>89</v>
      </c>
      <c r="C13" s="18" t="s">
        <v>32</v>
      </c>
      <c r="D13" s="19">
        <v>1.3981481481481482E-2</v>
      </c>
      <c r="E13" s="19">
        <f>D13*$D$6</f>
        <v>2.5801719820619635E-2</v>
      </c>
      <c r="F13" s="19">
        <f>E13</f>
        <v>2.5801719820619635E-2</v>
      </c>
    </row>
    <row r="14" spans="1:6">
      <c r="A14" s="7">
        <v>5</v>
      </c>
      <c r="B14" s="7" t="s">
        <v>24</v>
      </c>
      <c r="C14" s="18" t="s">
        <v>33</v>
      </c>
      <c r="D14" s="19">
        <v>2.6388888888888889E-2</v>
      </c>
      <c r="E14" s="19"/>
      <c r="F14" s="19">
        <f>D14</f>
        <v>2.6388888888888889E-2</v>
      </c>
    </row>
    <row r="15" spans="1:6">
      <c r="A15" s="7">
        <v>6</v>
      </c>
      <c r="B15" s="7" t="s">
        <v>14</v>
      </c>
      <c r="C15" s="18" t="s">
        <v>32</v>
      </c>
      <c r="D15" s="19">
        <v>1.4490740740740742E-2</v>
      </c>
      <c r="E15" s="19">
        <f>D15*$D$6</f>
        <v>2.6741517562430286E-2</v>
      </c>
      <c r="F15" s="19">
        <f>E15</f>
        <v>2.6741517562430286E-2</v>
      </c>
    </row>
    <row r="16" spans="1:6">
      <c r="A16" s="7">
        <v>7</v>
      </c>
      <c r="B16" s="7" t="s">
        <v>7</v>
      </c>
      <c r="C16" s="18" t="s">
        <v>33</v>
      </c>
      <c r="D16" s="19">
        <v>2.7303240740740743E-2</v>
      </c>
      <c r="E16" s="19"/>
      <c r="F16" s="19">
        <f>D16</f>
        <v>2.7303240740740743E-2</v>
      </c>
    </row>
    <row r="17" spans="1:6">
      <c r="A17" s="7">
        <v>8</v>
      </c>
      <c r="B17" s="7" t="s">
        <v>56</v>
      </c>
      <c r="C17" s="18" t="s">
        <v>32</v>
      </c>
      <c r="D17" s="19">
        <v>1.4849537037037036E-2</v>
      </c>
      <c r="E17" s="19">
        <f>D17*$D$6</f>
        <v>2.7403647789615057E-2</v>
      </c>
      <c r="F17" s="19">
        <f>E17</f>
        <v>2.7403647789615057E-2</v>
      </c>
    </row>
    <row r="18" spans="1:6">
      <c r="A18" s="7">
        <v>9</v>
      </c>
      <c r="B18" s="7" t="s">
        <v>90</v>
      </c>
      <c r="C18" s="18" t="s">
        <v>33</v>
      </c>
      <c r="D18" s="19">
        <v>2.8136574074074074E-2</v>
      </c>
      <c r="E18" s="19"/>
      <c r="F18" s="19">
        <f>D18</f>
        <v>2.8136574074074074E-2</v>
      </c>
    </row>
    <row r="19" spans="1:6">
      <c r="A19" s="7">
        <v>10</v>
      </c>
      <c r="B19" s="7" t="s">
        <v>71</v>
      </c>
      <c r="C19" s="18" t="s">
        <v>32</v>
      </c>
      <c r="D19" s="19">
        <v>1.9143518518518518E-2</v>
      </c>
      <c r="E19" s="19">
        <f>D19*$D$6</f>
        <v>3.5327851476245758E-2</v>
      </c>
      <c r="F19" s="19">
        <f>E19</f>
        <v>3.5327851476245758E-2</v>
      </c>
    </row>
  </sheetData>
  <sortState ref="A10:F19">
    <sortCondition ref="F10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9" sqref="B9:B20"/>
    </sheetView>
  </sheetViews>
  <sheetFormatPr baseColWidth="10" defaultColWidth="8.83203125" defaultRowHeight="14" x14ac:dyDescent="0"/>
  <cols>
    <col min="1" max="1" width="14.5" style="13" customWidth="1"/>
    <col min="2" max="2" width="34" bestFit="1" customWidth="1"/>
    <col min="3" max="3" width="11.33203125" style="13" customWidth="1"/>
    <col min="4" max="4" width="10.5" style="13" customWidth="1"/>
    <col min="5" max="7" width="13" style="13" customWidth="1"/>
  </cols>
  <sheetData>
    <row r="1" spans="1:13" ht="28">
      <c r="B1" s="7"/>
      <c r="C1" s="18" t="s">
        <v>27</v>
      </c>
      <c r="D1" s="18" t="s">
        <v>28</v>
      </c>
    </row>
    <row r="2" spans="1:13">
      <c r="B2" s="7">
        <v>1</v>
      </c>
      <c r="C2" s="19">
        <v>1.0706018518518517E-2</v>
      </c>
      <c r="D2" s="8">
        <v>1.9537037037037037E-2</v>
      </c>
    </row>
    <row r="3" spans="1:13">
      <c r="B3" s="7">
        <v>2</v>
      </c>
      <c r="C3" s="19">
        <v>1.0925925925925924E-2</v>
      </c>
      <c r="D3" s="8">
        <v>1.9780092592592592E-2</v>
      </c>
      <c r="H3" s="13"/>
    </row>
    <row r="4" spans="1:13">
      <c r="B4" s="7">
        <v>3</v>
      </c>
      <c r="C4" s="19">
        <v>1.0937500000000001E-2</v>
      </c>
      <c r="D4" s="8">
        <v>2.0300925925925927E-2</v>
      </c>
      <c r="F4" s="16"/>
      <c r="G4" s="16"/>
      <c r="H4" s="12"/>
    </row>
    <row r="5" spans="1:13">
      <c r="B5" s="7" t="s">
        <v>29</v>
      </c>
      <c r="C5" s="20">
        <f>SUM(C2:C4)</f>
        <v>3.2569444444444443E-2</v>
      </c>
      <c r="D5" s="21">
        <f>SUM(D2:D4)</f>
        <v>5.9618055555555563E-2</v>
      </c>
      <c r="F5" s="16"/>
      <c r="G5" s="16"/>
      <c r="H5" s="12"/>
    </row>
    <row r="6" spans="1:13">
      <c r="B6" s="7" t="s">
        <v>30</v>
      </c>
      <c r="C6" s="18"/>
      <c r="D6" s="22">
        <f>D5/C5</f>
        <v>1.8304904051172712</v>
      </c>
      <c r="G6" s="16"/>
      <c r="H6" s="14"/>
      <c r="J6" s="12"/>
      <c r="L6" s="12"/>
      <c r="M6" s="12"/>
    </row>
    <row r="7" spans="1:13">
      <c r="G7" s="16"/>
      <c r="J7" s="12"/>
      <c r="L7" s="12"/>
      <c r="M7" s="12"/>
    </row>
    <row r="8" spans="1:13" ht="70">
      <c r="A8" s="44" t="s">
        <v>35</v>
      </c>
      <c r="B8" s="45" t="s">
        <v>0</v>
      </c>
      <c r="C8" s="44" t="s">
        <v>31</v>
      </c>
      <c r="D8" s="44" t="s">
        <v>36</v>
      </c>
      <c r="E8" s="44" t="s">
        <v>37</v>
      </c>
      <c r="F8" s="44" t="s">
        <v>34</v>
      </c>
      <c r="G8"/>
      <c r="K8" s="12"/>
      <c r="L8" s="12"/>
    </row>
    <row r="9" spans="1:13">
      <c r="A9" s="18">
        <v>1</v>
      </c>
      <c r="B9" s="7" t="s">
        <v>50</v>
      </c>
      <c r="C9" s="18" t="s">
        <v>32</v>
      </c>
      <c r="D9" s="19">
        <v>1.2314814814814815E-2</v>
      </c>
      <c r="E9" s="19">
        <f>D9*$D$6</f>
        <v>2.2542150359314544E-2</v>
      </c>
      <c r="F9" s="19">
        <f>E9</f>
        <v>2.2542150359314544E-2</v>
      </c>
      <c r="G9"/>
      <c r="K9" s="17"/>
      <c r="L9" s="17"/>
      <c r="M9" s="14"/>
    </row>
    <row r="10" spans="1:13">
      <c r="A10" s="18">
        <v>2</v>
      </c>
      <c r="B10" s="7" t="s">
        <v>4</v>
      </c>
      <c r="C10" s="18" t="s">
        <v>33</v>
      </c>
      <c r="D10" s="19">
        <v>2.3483796296296298E-2</v>
      </c>
      <c r="E10" s="19"/>
      <c r="F10" s="19">
        <f>D10</f>
        <v>2.3483796296296298E-2</v>
      </c>
      <c r="G10"/>
    </row>
    <row r="11" spans="1:13">
      <c r="A11" s="18">
        <v>3</v>
      </c>
      <c r="B11" s="7" t="s">
        <v>9</v>
      </c>
      <c r="C11" s="18" t="s">
        <v>32</v>
      </c>
      <c r="D11" s="19">
        <v>1.3252314814814814E-2</v>
      </c>
      <c r="E11" s="19">
        <f>D11*$D$6</f>
        <v>2.4258235114111983E-2</v>
      </c>
      <c r="F11" s="19">
        <f>E11</f>
        <v>2.4258235114111983E-2</v>
      </c>
      <c r="G11"/>
    </row>
    <row r="12" spans="1:13">
      <c r="A12" s="18">
        <v>4</v>
      </c>
      <c r="B12" s="7" t="s">
        <v>84</v>
      </c>
      <c r="C12" s="18" t="s">
        <v>33</v>
      </c>
      <c r="D12" s="19">
        <v>2.449074074074074E-2</v>
      </c>
      <c r="E12" s="19"/>
      <c r="F12" s="19">
        <f>D12</f>
        <v>2.449074074074074E-2</v>
      </c>
      <c r="G12"/>
    </row>
    <row r="13" spans="1:13">
      <c r="A13" s="18">
        <v>5</v>
      </c>
      <c r="B13" s="7" t="s">
        <v>57</v>
      </c>
      <c r="C13" s="18" t="s">
        <v>33</v>
      </c>
      <c r="D13" s="19">
        <v>2.4722222222222225E-2</v>
      </c>
      <c r="E13" s="19"/>
      <c r="F13" s="19">
        <f>D13</f>
        <v>2.4722222222222225E-2</v>
      </c>
      <c r="G13"/>
    </row>
    <row r="14" spans="1:13">
      <c r="A14" s="18">
        <v>6</v>
      </c>
      <c r="B14" s="7" t="s">
        <v>91</v>
      </c>
      <c r="C14" s="18" t="s">
        <v>32</v>
      </c>
      <c r="D14" s="19">
        <v>1.3761574074074074E-2</v>
      </c>
      <c r="E14" s="19">
        <f>D14*$D$6</f>
        <v>2.5190429301903187E-2</v>
      </c>
      <c r="F14" s="19">
        <f>E14</f>
        <v>2.5190429301903187E-2</v>
      </c>
      <c r="G14"/>
    </row>
    <row r="15" spans="1:13">
      <c r="A15" s="18">
        <v>7</v>
      </c>
      <c r="B15" s="11" t="s">
        <v>26</v>
      </c>
      <c r="C15" s="18" t="s">
        <v>33</v>
      </c>
      <c r="D15" s="19">
        <v>2.6365740740740742E-2</v>
      </c>
      <c r="E15" s="19"/>
      <c r="F15" s="19">
        <f>D15</f>
        <v>2.6365740740740742E-2</v>
      </c>
      <c r="G15"/>
    </row>
    <row r="16" spans="1:13">
      <c r="A16" s="18">
        <v>8</v>
      </c>
      <c r="B16" s="7" t="s">
        <v>58</v>
      </c>
      <c r="C16" s="18" t="s">
        <v>32</v>
      </c>
      <c r="D16" s="19">
        <v>1.486111111111111E-2</v>
      </c>
      <c r="E16" s="19">
        <f>D16*$D$6</f>
        <v>2.7203121298270554E-2</v>
      </c>
      <c r="F16" s="19">
        <f>E16</f>
        <v>2.7203121298270554E-2</v>
      </c>
      <c r="G16"/>
    </row>
    <row r="17" spans="1:7">
      <c r="A17" s="18">
        <v>9</v>
      </c>
      <c r="B17" s="11" t="s">
        <v>8</v>
      </c>
      <c r="C17" s="18" t="s">
        <v>33</v>
      </c>
      <c r="D17" s="19">
        <v>2.7847222222222221E-2</v>
      </c>
      <c r="E17" s="19"/>
      <c r="F17" s="19">
        <f>D17</f>
        <v>2.7847222222222221E-2</v>
      </c>
      <c r="G17"/>
    </row>
    <row r="18" spans="1:7">
      <c r="A18" s="18">
        <v>10</v>
      </c>
      <c r="B18" s="7" t="s">
        <v>51</v>
      </c>
      <c r="C18" s="18" t="s">
        <v>32</v>
      </c>
      <c r="D18" s="19">
        <v>1.539351851851852E-2</v>
      </c>
      <c r="E18" s="19">
        <f>D18*$D$6</f>
        <v>2.8177687949143184E-2</v>
      </c>
      <c r="F18" s="19">
        <f>E18</f>
        <v>2.8177687949143184E-2</v>
      </c>
      <c r="G18"/>
    </row>
    <row r="19" spans="1:7">
      <c r="A19" s="18">
        <v>11</v>
      </c>
      <c r="B19" s="11" t="s">
        <v>10</v>
      </c>
      <c r="C19" s="18" t="s">
        <v>32</v>
      </c>
      <c r="D19" s="19">
        <v>1.6053240740740739E-2</v>
      </c>
      <c r="E19" s="19">
        <f>D19*$D$6</f>
        <v>2.9385303146963599E-2</v>
      </c>
      <c r="F19" s="19">
        <f>E19</f>
        <v>2.9385303146963599E-2</v>
      </c>
      <c r="G19"/>
    </row>
    <row r="20" spans="1:7">
      <c r="A20" s="18">
        <v>12</v>
      </c>
      <c r="B20" s="7" t="s">
        <v>11</v>
      </c>
      <c r="C20" s="18" t="s">
        <v>33</v>
      </c>
      <c r="D20" s="19">
        <v>3.0358796296296297E-2</v>
      </c>
      <c r="E20" s="19"/>
      <c r="F20" s="19">
        <f>D20</f>
        <v>3.0358796296296297E-2</v>
      </c>
      <c r="G20"/>
    </row>
  </sheetData>
  <sortState ref="A9:F20">
    <sortCondition ref="F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Women's Leaders</vt:lpstr>
      <vt:lpstr>Men's Leaders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Malcolm</dc:creator>
  <cp:lastModifiedBy>John Malcolm</cp:lastModifiedBy>
  <dcterms:created xsi:type="dcterms:W3CDTF">2013-03-02T19:02:55Z</dcterms:created>
  <dcterms:modified xsi:type="dcterms:W3CDTF">2015-07-13T20:40:49Z</dcterms:modified>
</cp:coreProperties>
</file>